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tshoswane\Desktop\"/>
    </mc:Choice>
  </mc:AlternateContent>
  <bookViews>
    <workbookView xWindow="0" yWindow="0" windowWidth="19200" windowHeight="7310"/>
  </bookViews>
  <sheets>
    <sheet name="Annexure_Benefit Review" sheetId="1" r:id="rId1"/>
  </sheets>
  <externalReferences>
    <externalReference r:id="rId2"/>
  </externalReferences>
  <definedNames>
    <definedName name="Option1">'[1]General Inputs'!$C$13</definedName>
    <definedName name="Option2">'[1]General Inputs'!$C$14</definedName>
    <definedName name="Option3">'[1]General Inputs'!$C$15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2" i="1" l="1"/>
  <c r="X41" i="1"/>
  <c r="W41" i="1"/>
  <c r="Y41" i="1"/>
  <c r="V41" i="1"/>
  <c r="X40" i="1"/>
  <c r="W40" i="1"/>
  <c r="V40" i="1"/>
  <c r="V39" i="1"/>
  <c r="X38" i="1"/>
  <c r="W38" i="1"/>
  <c r="Y38" i="1" s="1"/>
  <c r="V38" i="1"/>
  <c r="X37" i="1"/>
  <c r="W37" i="1"/>
  <c r="V37" i="1"/>
  <c r="V36" i="1"/>
  <c r="X35" i="1"/>
  <c r="W35" i="1"/>
  <c r="W44" i="1" s="1"/>
  <c r="V35" i="1"/>
  <c r="X34" i="1"/>
  <c r="X45" i="1" s="1"/>
  <c r="W34" i="1"/>
  <c r="V34" i="1"/>
  <c r="Y27" i="1"/>
  <c r="Y26" i="1"/>
  <c r="Y24" i="1"/>
  <c r="Y23" i="1"/>
  <c r="X22" i="1"/>
  <c r="X25" i="1" s="1"/>
  <c r="X28" i="1" s="1"/>
  <c r="W22" i="1"/>
  <c r="W25" i="1"/>
  <c r="W28" i="1" s="1"/>
  <c r="Y21" i="1"/>
  <c r="Y20" i="1"/>
  <c r="Y18" i="1"/>
  <c r="V18" i="1"/>
  <c r="Y17" i="1"/>
  <c r="V17" i="1"/>
  <c r="AA42" i="1"/>
  <c r="AC41" i="1"/>
  <c r="AB41" i="1"/>
  <c r="AA41" i="1"/>
  <c r="AC40" i="1"/>
  <c r="AD40" i="1" s="1"/>
  <c r="AB40" i="1"/>
  <c r="AA40" i="1"/>
  <c r="AA39" i="1"/>
  <c r="AC38" i="1"/>
  <c r="AB38" i="1"/>
  <c r="AA38" i="1"/>
  <c r="AC37" i="1"/>
  <c r="AB37" i="1"/>
  <c r="AD37" i="1" s="1"/>
  <c r="AA37" i="1"/>
  <c r="AA36" i="1"/>
  <c r="AC35" i="1"/>
  <c r="AB35" i="1"/>
  <c r="AA35" i="1"/>
  <c r="AC34" i="1"/>
  <c r="AB34" i="1"/>
  <c r="AA34" i="1"/>
  <c r="AD27" i="1"/>
  <c r="AD26" i="1"/>
  <c r="AD24" i="1"/>
  <c r="AD23" i="1"/>
  <c r="AC22" i="1"/>
  <c r="AC25" i="1" s="1"/>
  <c r="AC28" i="1" s="1"/>
  <c r="AB22" i="1"/>
  <c r="AB25" i="1" s="1"/>
  <c r="AD21" i="1"/>
  <c r="AD20" i="1"/>
  <c r="AD18" i="1"/>
  <c r="AA18" i="1"/>
  <c r="AD17" i="1"/>
  <c r="AA17" i="1"/>
  <c r="Y40" i="1"/>
  <c r="W36" i="1"/>
  <c r="W39" i="1" s="1"/>
  <c r="W42" i="1" s="1"/>
  <c r="Y34" i="1"/>
  <c r="X36" i="1"/>
  <c r="Y35" i="1"/>
  <c r="S41" i="1"/>
  <c r="R41" i="1"/>
  <c r="T41" i="1" s="1"/>
  <c r="S40" i="1"/>
  <c r="R40" i="1"/>
  <c r="C40" i="1" s="1"/>
  <c r="S38" i="1"/>
  <c r="R38" i="1"/>
  <c r="S37" i="1"/>
  <c r="R37" i="1"/>
  <c r="S35" i="1"/>
  <c r="R35" i="1"/>
  <c r="T35" i="1" s="1"/>
  <c r="S34" i="1"/>
  <c r="S36" i="1" s="1"/>
  <c r="S39" i="1" s="1"/>
  <c r="R34" i="1"/>
  <c r="R36" i="1" s="1"/>
  <c r="N41" i="1"/>
  <c r="M41" i="1"/>
  <c r="N40" i="1"/>
  <c r="D40" i="1" s="1"/>
  <c r="D26" i="1" s="1"/>
  <c r="M40" i="1"/>
  <c r="N38" i="1"/>
  <c r="D38" i="1" s="1"/>
  <c r="M38" i="1"/>
  <c r="N37" i="1"/>
  <c r="O37" i="1" s="1"/>
  <c r="M37" i="1"/>
  <c r="N35" i="1"/>
  <c r="M35" i="1"/>
  <c r="N34" i="1"/>
  <c r="D34" i="1" s="1"/>
  <c r="M34" i="1"/>
  <c r="I41" i="1"/>
  <c r="H41" i="1"/>
  <c r="J41" i="1" s="1"/>
  <c r="I40" i="1"/>
  <c r="H40" i="1"/>
  <c r="I38" i="1"/>
  <c r="H38" i="1"/>
  <c r="I37" i="1"/>
  <c r="H37" i="1"/>
  <c r="H35" i="1"/>
  <c r="H44" i="1" s="1"/>
  <c r="I35" i="1"/>
  <c r="I34" i="1"/>
  <c r="H34" i="1"/>
  <c r="G17" i="1"/>
  <c r="G18" i="1"/>
  <c r="S22" i="1"/>
  <c r="S25" i="1"/>
  <c r="S28" i="1" s="1"/>
  <c r="R22" i="1"/>
  <c r="R25" i="1"/>
  <c r="R28" i="1" s="1"/>
  <c r="N22" i="1"/>
  <c r="N25" i="1" s="1"/>
  <c r="N28" i="1" s="1"/>
  <c r="M22" i="1"/>
  <c r="M25" i="1"/>
  <c r="M28" i="1" s="1"/>
  <c r="J20" i="1"/>
  <c r="I22" i="1"/>
  <c r="J22" i="1" s="1"/>
  <c r="I25" i="1"/>
  <c r="I28" i="1" s="1"/>
  <c r="H22" i="1"/>
  <c r="H25" i="1" s="1"/>
  <c r="T27" i="1"/>
  <c r="T26" i="1"/>
  <c r="T24" i="1"/>
  <c r="T23" i="1"/>
  <c r="T21" i="1"/>
  <c r="T20" i="1"/>
  <c r="T18" i="1"/>
  <c r="T17" i="1"/>
  <c r="O27" i="1"/>
  <c r="O26" i="1"/>
  <c r="O24" i="1"/>
  <c r="O23" i="1"/>
  <c r="O21" i="1"/>
  <c r="O20" i="1"/>
  <c r="O18" i="1"/>
  <c r="O17" i="1"/>
  <c r="J27" i="1"/>
  <c r="J26" i="1"/>
  <c r="J24" i="1"/>
  <c r="J23" i="1"/>
  <c r="J21" i="1"/>
  <c r="J18" i="1"/>
  <c r="J17" i="1"/>
  <c r="T38" i="1"/>
  <c r="H36" i="1"/>
  <c r="D41" i="1"/>
  <c r="O41" i="1"/>
  <c r="T40" i="1"/>
  <c r="J40" i="1"/>
  <c r="O22" i="1"/>
  <c r="T22" i="1"/>
  <c r="D18" i="1"/>
  <c r="C18" i="1"/>
  <c r="D17" i="1"/>
  <c r="C17" i="1"/>
  <c r="L17" i="1"/>
  <c r="Q17" i="1"/>
  <c r="L18" i="1"/>
  <c r="Q18" i="1"/>
  <c r="G20" i="1"/>
  <c r="G21" i="1"/>
  <c r="G35" i="1"/>
  <c r="G22" i="1"/>
  <c r="G23" i="1"/>
  <c r="G37" i="1"/>
  <c r="G24" i="1"/>
  <c r="G38" i="1"/>
  <c r="G25" i="1"/>
  <c r="G39" i="1"/>
  <c r="Q39" i="1"/>
  <c r="G26" i="1"/>
  <c r="G40" i="1"/>
  <c r="G27" i="1"/>
  <c r="G28" i="1"/>
  <c r="G42" i="1"/>
  <c r="Q42" i="1"/>
  <c r="L42" i="1"/>
  <c r="B42" i="1"/>
  <c r="Q41" i="1"/>
  <c r="L41" i="1"/>
  <c r="G41" i="1"/>
  <c r="B41" i="1"/>
  <c r="Q40" i="1"/>
  <c r="L40" i="1"/>
  <c r="B40" i="1"/>
  <c r="L39" i="1"/>
  <c r="B39" i="1"/>
  <c r="Q38" i="1"/>
  <c r="L38" i="1"/>
  <c r="B38" i="1"/>
  <c r="Q37" i="1"/>
  <c r="L37" i="1"/>
  <c r="B37" i="1"/>
  <c r="Q36" i="1"/>
  <c r="L36" i="1"/>
  <c r="G36" i="1"/>
  <c r="B36" i="1"/>
  <c r="B35" i="1"/>
  <c r="Q34" i="1"/>
  <c r="L34" i="1"/>
  <c r="G34" i="1"/>
  <c r="B34" i="1"/>
  <c r="E18" i="1"/>
  <c r="Q35" i="1"/>
  <c r="L35" i="1"/>
  <c r="AD38" i="1" l="1"/>
  <c r="AB36" i="1"/>
  <c r="AB39" i="1" s="1"/>
  <c r="AB42" i="1" s="1"/>
  <c r="AD35" i="1"/>
  <c r="AB28" i="1"/>
  <c r="AD28" i="1" s="1"/>
  <c r="AD25" i="1"/>
  <c r="AD22" i="1"/>
  <c r="AD34" i="1"/>
  <c r="AB45" i="1"/>
  <c r="AB44" i="1"/>
  <c r="AD41" i="1"/>
  <c r="AC45" i="1"/>
  <c r="AC44" i="1"/>
  <c r="AC36" i="1"/>
  <c r="Y37" i="1"/>
  <c r="Y28" i="1"/>
  <c r="Y22" i="1"/>
  <c r="Y25" i="1"/>
  <c r="Y36" i="1"/>
  <c r="W45" i="1"/>
  <c r="Y45" i="1" s="1"/>
  <c r="X44" i="1"/>
  <c r="Y44" i="1" s="1"/>
  <c r="X39" i="1"/>
  <c r="S42" i="1"/>
  <c r="T28" i="1"/>
  <c r="S45" i="1"/>
  <c r="S44" i="1"/>
  <c r="T25" i="1"/>
  <c r="R45" i="1"/>
  <c r="R39" i="1"/>
  <c r="R42" i="1" s="1"/>
  <c r="T36" i="1"/>
  <c r="R44" i="1"/>
  <c r="C34" i="1"/>
  <c r="E34" i="1" s="1"/>
  <c r="T34" i="1"/>
  <c r="C35" i="1"/>
  <c r="C21" i="1" s="1"/>
  <c r="C41" i="1"/>
  <c r="T37" i="1"/>
  <c r="D24" i="1"/>
  <c r="O34" i="1"/>
  <c r="O28" i="1"/>
  <c r="O25" i="1"/>
  <c r="M45" i="1"/>
  <c r="O38" i="1"/>
  <c r="N36" i="1"/>
  <c r="N39" i="1" s="1"/>
  <c r="D35" i="1"/>
  <c r="D44" i="1" s="1"/>
  <c r="N44" i="1"/>
  <c r="D27" i="1"/>
  <c r="N42" i="1"/>
  <c r="O40" i="1"/>
  <c r="M44" i="1"/>
  <c r="N45" i="1"/>
  <c r="D37" i="1"/>
  <c r="D23" i="1" s="1"/>
  <c r="O35" i="1"/>
  <c r="M36" i="1"/>
  <c r="C27" i="1"/>
  <c r="E41" i="1"/>
  <c r="I45" i="1"/>
  <c r="J37" i="1"/>
  <c r="C37" i="1"/>
  <c r="D36" i="1"/>
  <c r="J25" i="1"/>
  <c r="H28" i="1"/>
  <c r="J28" i="1" s="1"/>
  <c r="H39" i="1"/>
  <c r="H42" i="1" s="1"/>
  <c r="H45" i="1"/>
  <c r="J45" i="1" s="1"/>
  <c r="D21" i="1"/>
  <c r="E35" i="1"/>
  <c r="I44" i="1"/>
  <c r="J44" i="1" s="1"/>
  <c r="D20" i="1"/>
  <c r="J35" i="1"/>
  <c r="E40" i="1"/>
  <c r="J34" i="1"/>
  <c r="I36" i="1"/>
  <c r="E17" i="1"/>
  <c r="J38" i="1"/>
  <c r="C38" i="1"/>
  <c r="C26" i="1"/>
  <c r="E26" i="1" s="1"/>
  <c r="C20" i="1"/>
  <c r="AD45" i="1" l="1"/>
  <c r="AD44" i="1"/>
  <c r="AD36" i="1"/>
  <c r="AC39" i="1"/>
  <c r="Y39" i="1"/>
  <c r="X42" i="1"/>
  <c r="Y42" i="1" s="1"/>
  <c r="T42" i="1"/>
  <c r="T45" i="1"/>
  <c r="T39" i="1"/>
  <c r="D22" i="1"/>
  <c r="T44" i="1"/>
  <c r="C44" i="1"/>
  <c r="E21" i="1"/>
  <c r="C36" i="1"/>
  <c r="E36" i="1" s="1"/>
  <c r="O45" i="1"/>
  <c r="E27" i="1"/>
  <c r="O44" i="1"/>
  <c r="E37" i="1"/>
  <c r="D45" i="1"/>
  <c r="E44" i="1"/>
  <c r="D39" i="1"/>
  <c r="D42" i="1" s="1"/>
  <c r="O36" i="1"/>
  <c r="M39" i="1"/>
  <c r="D25" i="1"/>
  <c r="D28" i="1" s="1"/>
  <c r="C23" i="1"/>
  <c r="E23" i="1" s="1"/>
  <c r="I39" i="1"/>
  <c r="J36" i="1"/>
  <c r="C24" i="1"/>
  <c r="E24" i="1" s="1"/>
  <c r="E38" i="1"/>
  <c r="C45" i="1"/>
  <c r="C22" i="1"/>
  <c r="E20" i="1"/>
  <c r="AD39" i="1" l="1"/>
  <c r="AC42" i="1"/>
  <c r="AD42" i="1" s="1"/>
  <c r="E45" i="1"/>
  <c r="C39" i="1"/>
  <c r="C42" i="1" s="1"/>
  <c r="E42" i="1" s="1"/>
  <c r="E39" i="1"/>
  <c r="M42" i="1"/>
  <c r="O42" i="1" s="1"/>
  <c r="O39" i="1"/>
  <c r="I42" i="1"/>
  <c r="J42" i="1" s="1"/>
  <c r="J39" i="1"/>
  <c r="E22" i="1"/>
  <c r="C25" i="1"/>
  <c r="C28" i="1" l="1"/>
  <c r="E28" i="1" s="1"/>
  <c r="E25" i="1"/>
</calcChain>
</file>

<file path=xl/sharedStrings.xml><?xml version="1.0" encoding="utf-8"?>
<sst xmlns="http://schemas.openxmlformats.org/spreadsheetml/2006/main" count="131" uniqueCount="36">
  <si>
    <t>Average Monthly Principal Members</t>
  </si>
  <si>
    <t>Average Monthly Beneficiaries</t>
  </si>
  <si>
    <t>Contributions</t>
  </si>
  <si>
    <t>Claims</t>
  </si>
  <si>
    <t>Underwriting Surplus/(Deficit)</t>
  </si>
  <si>
    <t>Expenses</t>
  </si>
  <si>
    <t>Potential Bad Debts</t>
  </si>
  <si>
    <t>Operating Surplus/(Deficit)</t>
  </si>
  <si>
    <t>Investment Income</t>
  </si>
  <si>
    <t>Other Income</t>
  </si>
  <si>
    <t>Net Surplus/(Deficit)</t>
  </si>
  <si>
    <t>Option 1 (PLPM)</t>
  </si>
  <si>
    <t>Option 2 (PLPM)</t>
  </si>
  <si>
    <t>Option 3 (PLPM)</t>
  </si>
  <si>
    <t>Option 1 (Total)</t>
  </si>
  <si>
    <t>Option 2 (Total)</t>
  </si>
  <si>
    <t>Option 3 (Total)</t>
  </si>
  <si>
    <r>
      <rPr>
        <b/>
        <sz val="10"/>
        <rFont val="Arial"/>
        <family val="2"/>
      </rPr>
      <t>NOTE:</t>
    </r>
    <r>
      <rPr>
        <sz val="10"/>
        <rFont val="Arial"/>
        <family val="2"/>
      </rPr>
      <t xml:space="preserve">
1. Please only enter figures in the shaded blocks.
2. Where "Add a comment" appears, further explanation is required in a separate sheet.
3. Further options may be added to the right of Option 3. Care should be taken to ensure that the formulae for the medical aid fund overall are updated.</t>
    </r>
  </si>
  <si>
    <t>Medical Aid Fund (PLPM)</t>
  </si>
  <si>
    <t>Medical Aid Fund (Total)</t>
  </si>
  <si>
    <t>Expenses / Contributions</t>
  </si>
  <si>
    <t>Claims / Contributions</t>
  </si>
  <si>
    <t>Quarter Ending</t>
  </si>
  <si>
    <t>Quarterly return</t>
  </si>
  <si>
    <t>Quarter</t>
  </si>
  <si>
    <t>Year</t>
  </si>
  <si>
    <t>% Increase Quarter-on-Quarter</t>
  </si>
  <si>
    <t>Principal members</t>
  </si>
  <si>
    <t>Dependents</t>
  </si>
  <si>
    <t>Pensioners</t>
  </si>
  <si>
    <t>Option 4 (PLPM)</t>
  </si>
  <si>
    <t>Option 4 (Total)</t>
  </si>
  <si>
    <t>Option 5 (PLPM)</t>
  </si>
  <si>
    <t>Option 5 (Total)</t>
  </si>
  <si>
    <t>Quarter 3 2017</t>
  </si>
  <si>
    <t>Quarter 4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</si>
</sst>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 #,##0.00_ ;_ * \-#,##0.00_ ;_ * &quot;-&quot;??_ ;_ @_ "/>
    <numFmt numFmtId="165" formatCode="_-* #,##0.00_-;\-* #,##0.00_-;_-* &quot;-&quot;??_-;_-@_-"/>
    <numFmt numFmtId="166" formatCode="#,##0;\(#,##0\)"/>
    <numFmt numFmtId="167" formatCode="_-* #,##0_-;\-* #,##0_-;_-* &quot;-&quot;??_-;_-@_-"/>
    <numFmt numFmtId="168" formatCode="#,##0.00;\(#,##0.00\)"/>
    <numFmt numFmtId="169" formatCode="0.0%"/>
    <numFmt numFmtId="170" formatCode="_ * #,##0_ ;_ * \-#,##0_ ;_ * &quot;-&quot;??_ ;_ @_ "/>
    <numFmt numFmtId="171" formatCode="_ * #,##0.0_ ;_ * \-#,##0.0_ ;_ * &quot;-&quot;?_ ;_ @_ "/>
    <numFmt numFmtId="172" formatCode="[$-409]d\-mmm\-yy;@"/>
  </numFmts>
  <fonts count="10"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
      <b/>
      <sz val="10"/>
      <color theme="0"/>
      <name val="Arial"/>
      <family val="2"/>
    </font>
    <font>
      <sz val="10"/>
      <color rgb="FF000000"/>
      <name val="Arial"/>
      <family val="2"/>
    </font>
    <font>
      <b/>
      <sz val="10"/>
      <color rgb="FF000000"/>
      <name val="Arial"/>
      <family val="2"/>
    </font>
    <font>
      <b/>
      <sz val="12"/>
      <color theme="1"/>
      <name val="Arial"/>
      <family val="2"/>
    </font>
  </fonts>
  <fills count="5">
    <fill>
      <patternFill patternType="none"/>
    </fill>
    <fill>
      <patternFill patternType="gray125"/>
    </fill>
    <fill>
      <patternFill patternType="solid">
        <fgColor theme="5" tint="0.79998168889431442"/>
        <bgColor indexed="64"/>
      </patternFill>
    </fill>
    <fill>
      <patternFill patternType="solid">
        <fgColor theme="1"/>
        <bgColor indexed="64"/>
      </patternFill>
    </fill>
    <fill>
      <patternFill patternType="solid">
        <fgColor theme="2" tint="-0.249977111117893"/>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style="medium">
        <color auto="1"/>
      </left>
      <right style="medium">
        <color auto="1"/>
      </right>
      <top/>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rgb="FF002776"/>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style="medium">
        <color auto="1"/>
      </right>
      <top style="medium">
        <color auto="1"/>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1">
    <xf numFmtId="0" fontId="0" fillId="0" borderId="0" xfId="0"/>
    <xf numFmtId="0" fontId="6" fillId="3" borderId="1" xfId="0" applyFont="1" applyFill="1" applyBorder="1" applyAlignment="1" applyProtection="1">
      <alignment horizontal="left" vertical="center"/>
      <protection locked="0"/>
    </xf>
    <xf numFmtId="0" fontId="4" fillId="2" borderId="10" xfId="0" applyNumberFormat="1" applyFont="1" applyFill="1" applyBorder="1" applyAlignment="1" applyProtection="1">
      <alignment horizontal="center" vertical="center"/>
      <protection locked="0"/>
    </xf>
    <xf numFmtId="167" fontId="2" fillId="2" borderId="5" xfId="1" applyNumberFormat="1" applyFont="1" applyFill="1" applyBorder="1" applyAlignment="1" applyProtection="1">
      <alignment horizontal="right" vertical="center"/>
      <protection locked="0"/>
    </xf>
    <xf numFmtId="167" fontId="8" fillId="2" borderId="7" xfId="1" applyNumberFormat="1" applyFont="1" applyFill="1" applyBorder="1" applyAlignment="1" applyProtection="1">
      <alignment horizontal="right" vertical="center"/>
      <protection locked="0"/>
    </xf>
    <xf numFmtId="168" fontId="5" fillId="2" borderId="7" xfId="1" applyNumberFormat="1" applyFont="1" applyFill="1" applyBorder="1" applyAlignment="1" applyProtection="1">
      <alignment horizontal="right" vertical="center" wrapText="1"/>
      <protection locked="0"/>
    </xf>
    <xf numFmtId="0" fontId="5" fillId="0" borderId="0" xfId="0" applyFont="1" applyProtection="1"/>
    <xf numFmtId="0" fontId="6" fillId="3" borderId="1" xfId="0" applyFont="1" applyFill="1" applyBorder="1" applyAlignment="1" applyProtection="1">
      <alignment horizontal="left" vertical="center"/>
    </xf>
    <xf numFmtId="0" fontId="4" fillId="2" borderId="10" xfId="0" applyNumberFormat="1" applyFont="1" applyFill="1" applyBorder="1" applyAlignment="1" applyProtection="1">
      <alignment horizontal="center" vertical="center"/>
    </xf>
    <xf numFmtId="172" fontId="4" fillId="0" borderId="10" xfId="0" applyNumberFormat="1" applyFont="1" applyFill="1" applyBorder="1" applyAlignment="1" applyProtection="1">
      <alignment horizontal="center" vertical="center"/>
    </xf>
    <xf numFmtId="0" fontId="6" fillId="3" borderId="17"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172" fontId="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6" fillId="3" borderId="10" xfId="0" applyFont="1" applyFill="1" applyBorder="1" applyAlignment="1" applyProtection="1">
      <alignment horizontal="left" vertical="center"/>
    </xf>
    <xf numFmtId="0" fontId="6" fillId="3" borderId="2" xfId="0" applyFont="1" applyFill="1" applyBorder="1" applyAlignment="1" applyProtection="1">
      <alignment horizontal="right" vertical="center"/>
    </xf>
    <xf numFmtId="0" fontId="6" fillId="3" borderId="9" xfId="0" applyFont="1" applyFill="1" applyBorder="1" applyAlignment="1" applyProtection="1">
      <alignment horizontal="right" vertical="center"/>
    </xf>
    <xf numFmtId="0" fontId="5" fillId="0" borderId="0" xfId="0" applyFont="1" applyAlignment="1" applyProtection="1">
      <alignment horizontal="right" vertical="center"/>
    </xf>
    <xf numFmtId="0" fontId="6" fillId="3" borderId="2" xfId="0" applyFont="1" applyFill="1" applyBorder="1" applyAlignment="1" applyProtection="1">
      <alignment horizontal="left" vertical="center"/>
    </xf>
    <xf numFmtId="0" fontId="2" fillId="4" borderId="3" xfId="0" applyFont="1" applyFill="1" applyBorder="1" applyAlignment="1" applyProtection="1">
      <alignment horizontal="left" vertical="center" wrapText="1"/>
    </xf>
    <xf numFmtId="0" fontId="2" fillId="4" borderId="11"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2" fillId="4" borderId="10" xfId="0" applyFont="1" applyFill="1" applyBorder="1" applyAlignment="1" applyProtection="1">
      <alignment horizontal="center" vertical="center" wrapText="1"/>
    </xf>
    <xf numFmtId="0" fontId="5" fillId="0" borderId="0" xfId="0" applyFont="1" applyAlignment="1" applyProtection="1">
      <alignment horizontal="right" vertical="center" wrapText="1"/>
    </xf>
    <xf numFmtId="0" fontId="2" fillId="0" borderId="6" xfId="0" applyFont="1" applyBorder="1" applyAlignment="1" applyProtection="1">
      <alignment horizontal="left" vertical="center"/>
    </xf>
    <xf numFmtId="166" fontId="2" fillId="0" borderId="7" xfId="1" applyNumberFormat="1" applyFont="1" applyBorder="1" applyAlignment="1" applyProtection="1">
      <alignment horizontal="right" vertical="center"/>
    </xf>
    <xf numFmtId="166" fontId="2" fillId="0" borderId="6" xfId="1" applyNumberFormat="1" applyFont="1" applyBorder="1" applyAlignment="1" applyProtection="1">
      <alignment horizontal="right" vertical="center"/>
    </xf>
    <xf numFmtId="169" fontId="2" fillId="0" borderId="7" xfId="2" applyNumberFormat="1" applyFont="1" applyBorder="1" applyAlignment="1" applyProtection="1">
      <alignment horizontal="right" vertical="center"/>
    </xf>
    <xf numFmtId="0" fontId="2" fillId="0" borderId="4" xfId="0" applyFont="1" applyBorder="1" applyAlignment="1" applyProtection="1">
      <alignment horizontal="left" vertical="center"/>
    </xf>
    <xf numFmtId="166" fontId="8" fillId="0" borderId="7" xfId="1" applyNumberFormat="1" applyFont="1" applyFill="1" applyBorder="1" applyAlignment="1" applyProtection="1">
      <alignment horizontal="right" vertical="center"/>
    </xf>
    <xf numFmtId="166" fontId="8" fillId="0" borderId="6" xfId="1" applyNumberFormat="1" applyFont="1" applyFill="1" applyBorder="1" applyAlignment="1" applyProtection="1">
      <alignment horizontal="right" vertical="center"/>
    </xf>
    <xf numFmtId="0" fontId="2" fillId="0" borderId="0" xfId="0" applyFont="1" applyAlignment="1" applyProtection="1">
      <alignment horizontal="right" vertical="center"/>
    </xf>
    <xf numFmtId="167" fontId="2" fillId="0" borderId="7" xfId="1" applyNumberFormat="1" applyFont="1" applyBorder="1" applyAlignment="1" applyProtection="1">
      <alignment horizontal="right" vertical="center" wrapText="1"/>
    </xf>
    <xf numFmtId="167" fontId="2" fillId="0" borderId="6" xfId="1" applyNumberFormat="1" applyFont="1" applyBorder="1" applyAlignment="1" applyProtection="1">
      <alignment horizontal="right" vertical="center" wrapText="1"/>
    </xf>
    <xf numFmtId="169" fontId="2" fillId="0" borderId="7" xfId="2" applyNumberFormat="1" applyFont="1" applyBorder="1" applyAlignment="1" applyProtection="1">
      <alignment horizontal="right" vertical="center" wrapText="1"/>
    </xf>
    <xf numFmtId="167" fontId="2" fillId="0" borderId="7" xfId="1" applyNumberFormat="1" applyFont="1" applyBorder="1" applyAlignment="1" applyProtection="1">
      <alignment horizontal="right" vertical="center"/>
    </xf>
    <xf numFmtId="0" fontId="5" fillId="0" borderId="6" xfId="0" applyFont="1" applyBorder="1" applyAlignment="1" applyProtection="1">
      <alignment horizontal="left" vertical="center"/>
    </xf>
    <xf numFmtId="168" fontId="5" fillId="0" borderId="7" xfId="1" applyNumberFormat="1" applyFont="1" applyBorder="1" applyAlignment="1" applyProtection="1">
      <alignment horizontal="right" vertical="center" wrapText="1"/>
    </xf>
    <xf numFmtId="168" fontId="5" fillId="0" borderId="6" xfId="1" applyNumberFormat="1" applyFont="1" applyBorder="1" applyAlignment="1" applyProtection="1">
      <alignment horizontal="right" vertical="center" wrapText="1"/>
    </xf>
    <xf numFmtId="169" fontId="5" fillId="0" borderId="7" xfId="2" applyNumberFormat="1" applyFont="1" applyBorder="1" applyAlignment="1" applyProtection="1">
      <alignment horizontal="right" vertical="center"/>
    </xf>
    <xf numFmtId="168" fontId="8" fillId="0" borderId="7" xfId="1" applyNumberFormat="1" applyFont="1" applyFill="1" applyBorder="1" applyAlignment="1" applyProtection="1">
      <alignment horizontal="right" vertical="center" wrapText="1"/>
    </xf>
    <xf numFmtId="168" fontId="2" fillId="0" borderId="7" xfId="1" applyNumberFormat="1" applyFont="1" applyFill="1" applyBorder="1" applyAlignment="1" applyProtection="1">
      <alignment horizontal="right" vertical="center" wrapText="1"/>
    </xf>
    <xf numFmtId="0" fontId="5" fillId="0" borderId="8" xfId="0" applyFont="1" applyBorder="1" applyAlignment="1" applyProtection="1">
      <alignment horizontal="left" vertical="center"/>
    </xf>
    <xf numFmtId="165" fontId="2" fillId="0" borderId="3" xfId="1" applyNumberFormat="1" applyFont="1" applyBorder="1" applyAlignment="1" applyProtection="1">
      <alignment horizontal="right" vertical="center" wrapText="1"/>
    </xf>
    <xf numFmtId="165" fontId="2" fillId="0" borderId="8" xfId="1" applyNumberFormat="1" applyFont="1" applyBorder="1" applyAlignment="1" applyProtection="1">
      <alignment horizontal="right" vertical="center" wrapText="1"/>
    </xf>
    <xf numFmtId="165" fontId="2" fillId="0" borderId="3" xfId="1" applyNumberFormat="1" applyFont="1" applyBorder="1" applyAlignment="1" applyProtection="1">
      <alignment horizontal="right" vertical="center"/>
    </xf>
    <xf numFmtId="166" fontId="7" fillId="0" borderId="7" xfId="1" applyNumberFormat="1" applyFont="1" applyFill="1" applyBorder="1" applyAlignment="1" applyProtection="1">
      <alignment horizontal="right" vertical="center"/>
    </xf>
    <xf numFmtId="10" fontId="7" fillId="0" borderId="7" xfId="2" applyNumberFormat="1" applyFont="1" applyFill="1" applyBorder="1" applyAlignment="1" applyProtection="1">
      <alignment horizontal="right" vertical="center"/>
    </xf>
    <xf numFmtId="10" fontId="2" fillId="0" borderId="7" xfId="2" applyNumberFormat="1" applyFont="1" applyBorder="1" applyAlignment="1" applyProtection="1">
      <alignment horizontal="right" vertical="center" wrapText="1"/>
    </xf>
    <xf numFmtId="166" fontId="7" fillId="0" borderId="5" xfId="1" applyNumberFormat="1" applyFont="1" applyFill="1" applyBorder="1" applyAlignment="1" applyProtection="1">
      <alignment horizontal="right" vertical="center"/>
    </xf>
    <xf numFmtId="166" fontId="7" fillId="0" borderId="6" xfId="1" applyNumberFormat="1" applyFont="1" applyFill="1" applyBorder="1" applyAlignment="1" applyProtection="1">
      <alignment horizontal="right" vertical="center"/>
    </xf>
    <xf numFmtId="164" fontId="5" fillId="0" borderId="6" xfId="1" applyFont="1" applyBorder="1" applyAlignment="1" applyProtection="1">
      <alignment horizontal="left" vertical="center"/>
    </xf>
    <xf numFmtId="170" fontId="5" fillId="0" borderId="6" xfId="1" applyNumberFormat="1" applyFont="1" applyBorder="1" applyAlignment="1" applyProtection="1">
      <alignment horizontal="right" vertical="center"/>
    </xf>
    <xf numFmtId="164" fontId="5" fillId="0" borderId="0" xfId="1" applyFont="1" applyAlignment="1" applyProtection="1">
      <alignment horizontal="right" vertical="center"/>
    </xf>
    <xf numFmtId="164" fontId="2" fillId="0" borderId="6" xfId="1" applyFont="1" applyBorder="1" applyAlignment="1" applyProtection="1">
      <alignment horizontal="left" vertical="center"/>
    </xf>
    <xf numFmtId="170" fontId="2" fillId="0" borderId="6" xfId="1" applyNumberFormat="1" applyFont="1" applyBorder="1" applyAlignment="1" applyProtection="1">
      <alignment horizontal="right" vertical="center"/>
    </xf>
    <xf numFmtId="164" fontId="2" fillId="0" borderId="0" xfId="1" applyFont="1" applyAlignment="1" applyProtection="1">
      <alignment horizontal="right" vertical="center"/>
    </xf>
    <xf numFmtId="170" fontId="7" fillId="0" borderId="7" xfId="1" applyNumberFormat="1" applyFont="1" applyFill="1" applyBorder="1" applyAlignment="1" applyProtection="1">
      <alignment horizontal="right" vertical="center"/>
    </xf>
    <xf numFmtId="169" fontId="8" fillId="0" borderId="7" xfId="2" applyNumberFormat="1" applyFont="1" applyFill="1" applyBorder="1" applyAlignment="1" applyProtection="1">
      <alignment horizontal="right" vertical="center"/>
    </xf>
    <xf numFmtId="0" fontId="2" fillId="0" borderId="8" xfId="0" applyFont="1" applyBorder="1" applyAlignment="1" applyProtection="1">
      <alignment horizontal="left" vertical="center"/>
    </xf>
    <xf numFmtId="169" fontId="8" fillId="0" borderId="3" xfId="2" applyNumberFormat="1" applyFont="1" applyFill="1" applyBorder="1" applyAlignment="1" applyProtection="1">
      <alignment horizontal="right" vertical="center"/>
    </xf>
    <xf numFmtId="169" fontId="2" fillId="0" borderId="3" xfId="2" applyNumberFormat="1" applyFont="1" applyBorder="1" applyAlignment="1" applyProtection="1">
      <alignment horizontal="right" vertical="center"/>
    </xf>
    <xf numFmtId="167" fontId="8" fillId="0" borderId="3" xfId="1" applyNumberFormat="1" applyFont="1" applyFill="1" applyBorder="1" applyAlignment="1" applyProtection="1">
      <alignment horizontal="right" vertical="center"/>
    </xf>
    <xf numFmtId="10" fontId="2" fillId="0" borderId="3" xfId="2" applyNumberFormat="1" applyFont="1" applyBorder="1" applyAlignment="1" applyProtection="1">
      <alignment horizontal="right" vertical="center"/>
    </xf>
    <xf numFmtId="167" fontId="8" fillId="0" borderId="8" xfId="1" applyNumberFormat="1" applyFont="1" applyFill="1" applyBorder="1" applyAlignment="1" applyProtection="1">
      <alignment horizontal="right" vertical="center"/>
    </xf>
    <xf numFmtId="171" fontId="5" fillId="0" borderId="0" xfId="0" applyNumberFormat="1" applyFont="1" applyProtection="1"/>
    <xf numFmtId="0" fontId="9" fillId="0" borderId="4" xfId="0" applyFont="1" applyBorder="1" applyAlignment="1" applyProtection="1">
      <alignment horizontal="center"/>
    </xf>
    <xf numFmtId="0" fontId="9" fillId="0" borderId="14" xfId="0" applyFont="1" applyBorder="1" applyAlignment="1" applyProtection="1">
      <alignment horizontal="center"/>
    </xf>
    <xf numFmtId="0" fontId="9" fillId="0" borderId="15" xfId="0" applyFont="1" applyBorder="1" applyAlignment="1" applyProtection="1">
      <alignment horizontal="center"/>
    </xf>
    <xf numFmtId="0" fontId="5" fillId="0" borderId="8" xfId="0" applyFont="1" applyBorder="1" applyAlignment="1" applyProtection="1">
      <alignment horizontal="center"/>
    </xf>
    <xf numFmtId="0" fontId="5" fillId="0" borderId="13" xfId="0" applyFont="1" applyBorder="1" applyAlignment="1" applyProtection="1">
      <alignment horizontal="center"/>
    </xf>
    <xf numFmtId="0" fontId="5" fillId="0" borderId="12" xfId="0" applyFont="1" applyBorder="1" applyAlignment="1" applyProtection="1">
      <alignment horizontal="center"/>
    </xf>
    <xf numFmtId="0" fontId="3" fillId="2" borderId="4" xfId="0" applyFont="1" applyFill="1" applyBorder="1" applyAlignment="1" applyProtection="1">
      <alignment horizontal="left" vertical="top" wrapText="1"/>
    </xf>
    <xf numFmtId="0" fontId="3" fillId="2" borderId="14" xfId="0" applyFont="1" applyFill="1" applyBorder="1" applyAlignment="1" applyProtection="1">
      <alignment horizontal="left" vertical="top" wrapText="1"/>
    </xf>
    <xf numFmtId="0" fontId="3" fillId="2" borderId="15" xfId="0" applyFont="1" applyFill="1" applyBorder="1" applyAlignment="1" applyProtection="1">
      <alignment horizontal="left" vertical="top" wrapText="1"/>
    </xf>
    <xf numFmtId="0" fontId="3" fillId="2" borderId="6"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3" fillId="2" borderId="16" xfId="0" applyFont="1" applyFill="1" applyBorder="1" applyAlignment="1" applyProtection="1">
      <alignment horizontal="left" vertical="top" wrapText="1"/>
    </xf>
    <xf numFmtId="0" fontId="3" fillId="2" borderId="8" xfId="0" applyFont="1" applyFill="1" applyBorder="1" applyAlignment="1" applyProtection="1">
      <alignment horizontal="left" vertical="top" wrapText="1"/>
    </xf>
    <xf numFmtId="0" fontId="3" fillId="2" borderId="13" xfId="0" applyFont="1" applyFill="1" applyBorder="1" applyAlignment="1" applyProtection="1">
      <alignment horizontal="left" vertical="top" wrapText="1"/>
    </xf>
    <xf numFmtId="0" fontId="3" fillId="2" borderId="12" xfId="0" applyFont="1" applyFill="1" applyBorder="1" applyAlignment="1" applyProtection="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Bpomas\2015\Pricing%20Exercise\October%202015\Financial%20Models\201509_Financial%20Model_BPOMAS_v9_FINAL_Pricing%20v4_1_1%20Status%20Qu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Lists"/>
      <sheetName val="General Inputs"/>
      <sheetName val="Assumptions"/>
      <sheetName val="Financial Inputs"/>
      <sheetName val="Budget Inputs"/>
      <sheetName val="Membership Inputs"/>
      <sheetName val="Membership Projections"/>
      <sheetName val="Contribution Tables"/>
      <sheetName val="Contribution Projections"/>
      <sheetName val="Expense Inputs"/>
      <sheetName val="Expense Projections"/>
      <sheetName val="Other Income Inputs"/>
      <sheetName val="Other Income Projections"/>
      <sheetName val="Claims Input_Standard"/>
      <sheetName val="Claims Input_High"/>
      <sheetName val="Claims Input_Premium"/>
      <sheetName val="Seasonality"/>
      <sheetName val="Seasonality Graph_Standard"/>
      <sheetName val="Seasonality Graph_High"/>
      <sheetName val="Seasonality Graph_Premium"/>
      <sheetName val="Claims_Option 4"/>
      <sheetName val="Claims_Option 5"/>
      <sheetName val="Claims_Option 6"/>
      <sheetName val="Standard Claims Projection"/>
      <sheetName val="High Claims Projection"/>
      <sheetName val="Premium Claims Projection"/>
      <sheetName val="Claims Projection_Option 4"/>
      <sheetName val="Claims Projection_Option 5"/>
      <sheetName val="Claims Projection_Option 6"/>
      <sheetName val="Standard Results (Detailed)"/>
      <sheetName val="High Results (Detailed)"/>
      <sheetName val="Premium Results (Detailed)"/>
      <sheetName val="Consolidated Results (Detailed)"/>
      <sheetName val="Report Tables_Claims Breakdown"/>
      <sheetName val="Report Tables_Claims Categories"/>
      <sheetName val="Report Tables_Claims Ratios"/>
      <sheetName val="Chart_Claims Ratio Scheme"/>
      <sheetName val="Chart_Claims Ratio Standard"/>
      <sheetName val="Chart_Claims Ratio High"/>
      <sheetName val="Chart_Claims Ratio Premium"/>
      <sheetName val="Chart_Claims % Fund"/>
      <sheetName val="Report Tables_Financials 14-15"/>
      <sheetName val="Report Tables_Financials 15-16"/>
      <sheetName val="Report Tables_Conts Breakdown"/>
      <sheetName val="Chart_Cont Split"/>
      <sheetName val="Utilisation Increase Graph"/>
      <sheetName val="Report Tables_5Yr Projections"/>
      <sheetName val="Chart_5Yr Proj"/>
      <sheetName val="Development Plans"/>
    </sheetNames>
    <sheetDataSet>
      <sheetData sheetId="0"/>
      <sheetData sheetId="1"/>
      <sheetData sheetId="2">
        <row r="13">
          <cell r="C13" t="str">
            <v>BPOMAS STANDARD</v>
          </cell>
        </row>
        <row r="14">
          <cell r="C14" t="str">
            <v>BPOMAS HIGH</v>
          </cell>
        </row>
        <row r="15">
          <cell r="C15" t="str">
            <v>BPOMAS PREMIUM</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sheetData sheetId="48" refreshError="1"/>
      <sheetData sheetId="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9"/>
  <sheetViews>
    <sheetView showGridLines="0" tabSelected="1" topLeftCell="X10" zoomScale="80" zoomScaleNormal="80" workbookViewId="0">
      <selection activeCell="AC27" sqref="AC27"/>
    </sheetView>
  </sheetViews>
  <sheetFormatPr defaultColWidth="16.453125" defaultRowHeight="15" customHeight="1" x14ac:dyDescent="0.25"/>
  <cols>
    <col min="1" max="1" width="7.1796875" style="6" customWidth="1"/>
    <col min="2" max="2" width="32.54296875" style="6" bestFit="1" customWidth="1"/>
    <col min="3" max="4" width="16.453125" style="6"/>
    <col min="5" max="5" width="21.26953125" style="6" bestFit="1" customWidth="1"/>
    <col min="6" max="6" width="18.453125" style="6" customWidth="1"/>
    <col min="7" max="7" width="32.54296875" style="6" bestFit="1" customWidth="1"/>
    <col min="8" max="9" width="16.54296875" style="6" customWidth="1"/>
    <col min="10" max="10" width="20.54296875" style="6" bestFit="1" customWidth="1"/>
    <col min="11" max="11" width="21.26953125" style="6" bestFit="1" customWidth="1"/>
    <col min="12" max="12" width="32.54296875" style="6" bestFit="1" customWidth="1"/>
    <col min="13" max="14" width="16.54296875" style="6" customWidth="1"/>
    <col min="15" max="15" width="20.54296875" style="6" bestFit="1" customWidth="1"/>
    <col min="16" max="16" width="21.26953125" style="6" bestFit="1" customWidth="1"/>
    <col min="17" max="17" width="32.54296875" style="6" bestFit="1" customWidth="1"/>
    <col min="18" max="19" width="16.54296875" style="6" customWidth="1"/>
    <col min="20" max="20" width="20.54296875" style="6" bestFit="1" customWidth="1"/>
    <col min="21" max="21" width="18.453125" style="6" bestFit="1" customWidth="1"/>
    <col min="22" max="22" width="32.54296875" style="6" customWidth="1"/>
    <col min="23" max="23" width="16.54296875" style="6" customWidth="1"/>
    <col min="24" max="24" width="16.453125" style="6"/>
    <col min="25" max="25" width="20.26953125" style="6" bestFit="1" customWidth="1"/>
    <col min="26" max="26" width="16.453125" style="6"/>
    <col min="27" max="27" width="31" style="6" bestFit="1" customWidth="1"/>
    <col min="28" max="29" width="16.453125" style="6"/>
    <col min="30" max="30" width="20.26953125" style="6" customWidth="1"/>
    <col min="31" max="16384" width="16.453125" style="6"/>
  </cols>
  <sheetData>
    <row r="1" spans="2:30" ht="15" customHeight="1" thickBot="1" x14ac:dyDescent="0.3"/>
    <row r="2" spans="2:30" ht="15" customHeight="1" x14ac:dyDescent="0.35">
      <c r="B2" s="66" t="s">
        <v>23</v>
      </c>
      <c r="C2" s="67"/>
      <c r="D2" s="67"/>
      <c r="E2" s="67"/>
      <c r="F2" s="68"/>
    </row>
    <row r="3" spans="2:30" ht="15" customHeight="1" thickBot="1" x14ac:dyDescent="0.3">
      <c r="B3" s="69"/>
      <c r="C3" s="70"/>
      <c r="D3" s="70"/>
      <c r="E3" s="70"/>
      <c r="F3" s="71"/>
    </row>
    <row r="4" spans="2:30" ht="15" customHeight="1" thickBot="1" x14ac:dyDescent="0.3"/>
    <row r="5" spans="2:30" ht="15" customHeight="1" x14ac:dyDescent="0.25">
      <c r="B5" s="72" t="s">
        <v>17</v>
      </c>
      <c r="C5" s="73"/>
      <c r="D5" s="73"/>
      <c r="E5" s="73"/>
      <c r="F5" s="74"/>
    </row>
    <row r="6" spans="2:30" ht="15" customHeight="1" x14ac:dyDescent="0.25">
      <c r="B6" s="75"/>
      <c r="C6" s="76"/>
      <c r="D6" s="76"/>
      <c r="E6" s="76"/>
      <c r="F6" s="77"/>
    </row>
    <row r="7" spans="2:30" ht="15" customHeight="1" x14ac:dyDescent="0.25">
      <c r="B7" s="75"/>
      <c r="C7" s="76"/>
      <c r="D7" s="76"/>
      <c r="E7" s="76"/>
      <c r="F7" s="77"/>
    </row>
    <row r="8" spans="2:30" ht="15" customHeight="1" x14ac:dyDescent="0.25">
      <c r="B8" s="75"/>
      <c r="C8" s="76"/>
      <c r="D8" s="76"/>
      <c r="E8" s="76"/>
      <c r="F8" s="77"/>
    </row>
    <row r="9" spans="2:30" ht="15" customHeight="1" thickBot="1" x14ac:dyDescent="0.3">
      <c r="B9" s="78"/>
      <c r="C9" s="79"/>
      <c r="D9" s="79"/>
      <c r="E9" s="79"/>
      <c r="F9" s="80"/>
    </row>
    <row r="10" spans="2:30" ht="15" customHeight="1" thickBot="1" x14ac:dyDescent="0.3"/>
    <row r="11" spans="2:30" ht="15" customHeight="1" thickBot="1" x14ac:dyDescent="0.3">
      <c r="B11" s="7" t="s">
        <v>24</v>
      </c>
      <c r="C11" s="8">
        <v>4</v>
      </c>
      <c r="E11" s="7" t="s">
        <v>27</v>
      </c>
      <c r="F11" s="2"/>
      <c r="H11" s="7" t="s">
        <v>22</v>
      </c>
      <c r="I11" s="9">
        <v>43099</v>
      </c>
      <c r="N11" s="7" t="s">
        <v>22</v>
      </c>
      <c r="O11" s="9">
        <v>43099</v>
      </c>
      <c r="S11" s="7" t="s">
        <v>22</v>
      </c>
      <c r="T11" s="9">
        <v>43099</v>
      </c>
      <c r="X11" s="7" t="s">
        <v>22</v>
      </c>
      <c r="Y11" s="9">
        <v>43099</v>
      </c>
      <c r="AC11" s="7" t="s">
        <v>22</v>
      </c>
      <c r="AD11" s="9">
        <v>43099</v>
      </c>
    </row>
    <row r="12" spans="2:30" ht="15" customHeight="1" thickBot="1" x14ac:dyDescent="0.3">
      <c r="B12" s="10" t="s">
        <v>25</v>
      </c>
      <c r="C12" s="8">
        <v>2017</v>
      </c>
      <c r="E12" s="7" t="s">
        <v>28</v>
      </c>
      <c r="F12" s="2"/>
      <c r="H12" s="11"/>
      <c r="I12" s="12"/>
      <c r="N12" s="11"/>
      <c r="O12" s="12"/>
      <c r="S12" s="11"/>
      <c r="T12" s="12"/>
    </row>
    <row r="13" spans="2:30" ht="15" customHeight="1" thickBot="1" x14ac:dyDescent="0.3">
      <c r="B13" s="11"/>
      <c r="C13" s="13"/>
      <c r="E13" s="14" t="s">
        <v>29</v>
      </c>
      <c r="F13" s="2"/>
      <c r="H13" s="11"/>
      <c r="I13" s="12"/>
      <c r="N13" s="11"/>
      <c r="O13" s="12"/>
      <c r="S13" s="11"/>
      <c r="T13" s="12"/>
    </row>
    <row r="14" spans="2:30" ht="15" customHeight="1" thickBot="1" x14ac:dyDescent="0.3"/>
    <row r="15" spans="2:30" s="17" customFormat="1" ht="15" customHeight="1" thickBot="1" x14ac:dyDescent="0.3">
      <c r="B15" s="7" t="s">
        <v>18</v>
      </c>
      <c r="C15" s="15"/>
      <c r="D15" s="15"/>
      <c r="E15" s="16"/>
      <c r="G15" s="1" t="s">
        <v>11</v>
      </c>
      <c r="H15" s="15"/>
      <c r="I15" s="15"/>
      <c r="J15" s="16"/>
      <c r="L15" s="1" t="s">
        <v>12</v>
      </c>
      <c r="M15" s="18"/>
      <c r="N15" s="15"/>
      <c r="O15" s="15"/>
      <c r="P15" s="6"/>
      <c r="Q15" s="1" t="s">
        <v>13</v>
      </c>
      <c r="R15" s="15"/>
      <c r="S15" s="15"/>
      <c r="T15" s="16"/>
      <c r="V15" s="1" t="s">
        <v>30</v>
      </c>
      <c r="W15" s="15"/>
      <c r="X15" s="15"/>
      <c r="Y15" s="16"/>
      <c r="AA15" s="1" t="s">
        <v>32</v>
      </c>
      <c r="AB15" s="15"/>
      <c r="AC15" s="15"/>
      <c r="AD15" s="16"/>
    </row>
    <row r="16" spans="2:30" s="23" customFormat="1" ht="30" customHeight="1" thickBot="1" x14ac:dyDescent="0.4">
      <c r="B16" s="19" t="s">
        <v>24</v>
      </c>
      <c r="C16" s="20" t="s">
        <v>34</v>
      </c>
      <c r="D16" s="21" t="s">
        <v>35</v>
      </c>
      <c r="E16" s="22" t="s">
        <v>26</v>
      </c>
      <c r="G16" s="19" t="s">
        <v>24</v>
      </c>
      <c r="H16" s="20" t="s">
        <v>34</v>
      </c>
      <c r="I16" s="21" t="s">
        <v>35</v>
      </c>
      <c r="J16" s="22" t="s">
        <v>26</v>
      </c>
      <c r="L16" s="19" t="s">
        <v>24</v>
      </c>
      <c r="M16" s="20" t="s">
        <v>34</v>
      </c>
      <c r="N16" s="21" t="s">
        <v>35</v>
      </c>
      <c r="O16" s="22" t="s">
        <v>26</v>
      </c>
      <c r="Q16" s="19" t="s">
        <v>24</v>
      </c>
      <c r="R16" s="20" t="s">
        <v>34</v>
      </c>
      <c r="S16" s="21" t="s">
        <v>35</v>
      </c>
      <c r="T16" s="22" t="s">
        <v>26</v>
      </c>
      <c r="V16" s="19" t="s">
        <v>24</v>
      </c>
      <c r="W16" s="20" t="s">
        <v>34</v>
      </c>
      <c r="X16" s="21" t="s">
        <v>35</v>
      </c>
      <c r="Y16" s="22" t="s">
        <v>26</v>
      </c>
      <c r="AA16" s="19" t="s">
        <v>24</v>
      </c>
      <c r="AB16" s="20" t="s">
        <v>34</v>
      </c>
      <c r="AC16" s="21" t="s">
        <v>35</v>
      </c>
      <c r="AD16" s="22" t="s">
        <v>26</v>
      </c>
    </row>
    <row r="17" spans="2:30" s="17" customFormat="1" ht="15" customHeight="1" x14ac:dyDescent="0.35">
      <c r="B17" s="24" t="s">
        <v>0</v>
      </c>
      <c r="C17" s="25">
        <f>H17+M17+R17</f>
        <v>0</v>
      </c>
      <c r="D17" s="26">
        <f>I17+N17+S17</f>
        <v>0</v>
      </c>
      <c r="E17" s="27" t="str">
        <f>IFERROR(D17/C17-1,"-")</f>
        <v>-</v>
      </c>
      <c r="G17" s="28" t="str">
        <f>B17</f>
        <v>Average Monthly Principal Members</v>
      </c>
      <c r="H17" s="3"/>
      <c r="I17" s="3"/>
      <c r="J17" s="27" t="str">
        <f>IFERROR(I17/H17-1,"-")</f>
        <v>-</v>
      </c>
      <c r="L17" s="28" t="str">
        <f>G17</f>
        <v>Average Monthly Principal Members</v>
      </c>
      <c r="M17" s="3"/>
      <c r="N17" s="3"/>
      <c r="O17" s="27" t="str">
        <f>IFERROR(N17/M17-1,"-")</f>
        <v>-</v>
      </c>
      <c r="Q17" s="28" t="str">
        <f>L17</f>
        <v>Average Monthly Principal Members</v>
      </c>
      <c r="R17" s="3"/>
      <c r="S17" s="3"/>
      <c r="T17" s="27" t="str">
        <f>IFERROR(S17/R17-1,"-")</f>
        <v>-</v>
      </c>
      <c r="V17" s="28">
        <f>R17</f>
        <v>0</v>
      </c>
      <c r="W17" s="3"/>
      <c r="X17" s="3"/>
      <c r="Y17" s="27" t="str">
        <f>IFERROR(X17/W17-1,"-")</f>
        <v>-</v>
      </c>
      <c r="AA17" s="28">
        <f>W17</f>
        <v>0</v>
      </c>
      <c r="AB17" s="3"/>
      <c r="AC17" s="3"/>
      <c r="AD17" s="27" t="str">
        <f>IFERROR(AC17/AB17-1,"-")</f>
        <v>-</v>
      </c>
    </row>
    <row r="18" spans="2:30" s="31" customFormat="1" ht="15" customHeight="1" x14ac:dyDescent="0.35">
      <c r="B18" s="24" t="s">
        <v>1</v>
      </c>
      <c r="C18" s="29">
        <f>H18+M18+R18</f>
        <v>0</v>
      </c>
      <c r="D18" s="30">
        <f>I18+N18+S18</f>
        <v>0</v>
      </c>
      <c r="E18" s="27" t="str">
        <f>IFERROR(D18/C18-1,"-")</f>
        <v>-</v>
      </c>
      <c r="G18" s="24" t="str">
        <f>B18</f>
        <v>Average Monthly Beneficiaries</v>
      </c>
      <c r="H18" s="4"/>
      <c r="I18" s="4"/>
      <c r="J18" s="27" t="str">
        <f>IFERROR(I18/H18-1,"-")</f>
        <v>-</v>
      </c>
      <c r="L18" s="24" t="str">
        <f>G18</f>
        <v>Average Monthly Beneficiaries</v>
      </c>
      <c r="M18" s="4"/>
      <c r="N18" s="4"/>
      <c r="O18" s="27" t="str">
        <f>IFERROR(N18/M18-1,"-")</f>
        <v>-</v>
      </c>
      <c r="Q18" s="24" t="str">
        <f>L18</f>
        <v>Average Monthly Beneficiaries</v>
      </c>
      <c r="R18" s="4"/>
      <c r="S18" s="4"/>
      <c r="T18" s="27" t="str">
        <f>IFERROR(S18/R18-1,"-")</f>
        <v>-</v>
      </c>
      <c r="V18" s="24">
        <f>R18</f>
        <v>0</v>
      </c>
      <c r="W18" s="4"/>
      <c r="X18" s="4"/>
      <c r="Y18" s="27" t="str">
        <f>IFERROR(X18/W18-1,"-")</f>
        <v>-</v>
      </c>
      <c r="AA18" s="24">
        <f>W18</f>
        <v>0</v>
      </c>
      <c r="AB18" s="4"/>
      <c r="AC18" s="4"/>
      <c r="AD18" s="27" t="str">
        <f>IFERROR(AC18/AB18-1,"-")</f>
        <v>-</v>
      </c>
    </row>
    <row r="19" spans="2:30" s="17" customFormat="1" ht="15" customHeight="1" x14ac:dyDescent="0.35">
      <c r="B19" s="24"/>
      <c r="C19" s="32"/>
      <c r="D19" s="33"/>
      <c r="E19" s="34"/>
      <c r="G19" s="24"/>
      <c r="H19" s="35"/>
      <c r="I19" s="35"/>
      <c r="J19" s="34"/>
      <c r="L19" s="24"/>
      <c r="M19" s="35"/>
      <c r="N19" s="35"/>
      <c r="O19" s="34"/>
      <c r="Q19" s="24"/>
      <c r="R19" s="35"/>
      <c r="S19" s="35"/>
      <c r="T19" s="34"/>
      <c r="V19" s="24"/>
      <c r="W19" s="35"/>
      <c r="X19" s="35"/>
      <c r="Y19" s="34"/>
      <c r="AA19" s="24"/>
      <c r="AB19" s="35"/>
      <c r="AC19" s="35"/>
      <c r="AD19" s="34"/>
    </row>
    <row r="20" spans="2:30" s="17" customFormat="1" ht="15" customHeight="1" x14ac:dyDescent="0.35">
      <c r="B20" s="36" t="s">
        <v>2</v>
      </c>
      <c r="C20" s="37" t="e">
        <f t="shared" ref="C20:D21" si="0">C34/12/C$18</f>
        <v>#DIV/0!</v>
      </c>
      <c r="D20" s="38" t="e">
        <f t="shared" si="0"/>
        <v>#DIV/0!</v>
      </c>
      <c r="E20" s="39" t="str">
        <f t="shared" ref="E20:E28" si="1">IFERROR(D20/C20-1,"-")</f>
        <v>-</v>
      </c>
      <c r="G20" s="36" t="str">
        <f t="shared" ref="G20:G28" si="2">B20</f>
        <v>Contributions</v>
      </c>
      <c r="H20" s="5"/>
      <c r="I20" s="5"/>
      <c r="J20" s="39" t="str">
        <f>IFERROR(I20/H20-1,"-")</f>
        <v>-</v>
      </c>
      <c r="L20" s="36" t="s">
        <v>2</v>
      </c>
      <c r="M20" s="5"/>
      <c r="N20" s="5"/>
      <c r="O20" s="39" t="str">
        <f t="shared" ref="O20:O28" si="3">IFERROR(N20/M20-1,"-")</f>
        <v>-</v>
      </c>
      <c r="Q20" s="36" t="s">
        <v>2</v>
      </c>
      <c r="R20" s="5"/>
      <c r="S20" s="5"/>
      <c r="T20" s="39" t="str">
        <f t="shared" ref="T20:T28" si="4">IFERROR(S20/R20-1,"-")</f>
        <v>-</v>
      </c>
      <c r="V20" s="36" t="s">
        <v>2</v>
      </c>
      <c r="W20" s="5"/>
      <c r="X20" s="5"/>
      <c r="Y20" s="39" t="str">
        <f t="shared" ref="Y20:Y28" si="5">IFERROR(X20/W20-1,"-")</f>
        <v>-</v>
      </c>
      <c r="AA20" s="36" t="s">
        <v>2</v>
      </c>
      <c r="AB20" s="5"/>
      <c r="AC20" s="5"/>
      <c r="AD20" s="39" t="str">
        <f t="shared" ref="AD20:AD28" si="6">IFERROR(AC20/AB20-1,"-")</f>
        <v>-</v>
      </c>
    </row>
    <row r="21" spans="2:30" s="17" customFormat="1" ht="15" customHeight="1" x14ac:dyDescent="0.35">
      <c r="B21" s="36" t="s">
        <v>3</v>
      </c>
      <c r="C21" s="37" t="e">
        <f t="shared" si="0"/>
        <v>#DIV/0!</v>
      </c>
      <c r="D21" s="38" t="e">
        <f t="shared" si="0"/>
        <v>#DIV/0!</v>
      </c>
      <c r="E21" s="39" t="str">
        <f t="shared" si="1"/>
        <v>-</v>
      </c>
      <c r="G21" s="36" t="str">
        <f t="shared" si="2"/>
        <v>Claims</v>
      </c>
      <c r="H21" s="5"/>
      <c r="I21" s="5"/>
      <c r="J21" s="39" t="str">
        <f t="shared" ref="J21:J28" si="7">IFERROR(I21/H21-1,"-")</f>
        <v>-</v>
      </c>
      <c r="L21" s="36" t="s">
        <v>3</v>
      </c>
      <c r="M21" s="5"/>
      <c r="N21" s="5"/>
      <c r="O21" s="39" t="str">
        <f t="shared" si="3"/>
        <v>-</v>
      </c>
      <c r="Q21" s="36" t="s">
        <v>3</v>
      </c>
      <c r="R21" s="5"/>
      <c r="S21" s="5"/>
      <c r="T21" s="39" t="str">
        <f t="shared" si="4"/>
        <v>-</v>
      </c>
      <c r="V21" s="36" t="s">
        <v>3</v>
      </c>
      <c r="W21" s="5"/>
      <c r="X21" s="5"/>
      <c r="Y21" s="39" t="str">
        <f t="shared" si="5"/>
        <v>-</v>
      </c>
      <c r="AA21" s="36" t="s">
        <v>3</v>
      </c>
      <c r="AB21" s="5"/>
      <c r="AC21" s="5"/>
      <c r="AD21" s="39" t="str">
        <f t="shared" si="6"/>
        <v>-</v>
      </c>
    </row>
    <row r="22" spans="2:30" s="17" customFormat="1" ht="15" customHeight="1" x14ac:dyDescent="0.35">
      <c r="B22" s="24" t="s">
        <v>4</v>
      </c>
      <c r="C22" s="40" t="e">
        <f>C20-C21</f>
        <v>#DIV/0!</v>
      </c>
      <c r="D22" s="40" t="e">
        <f>D20-D21</f>
        <v>#DIV/0!</v>
      </c>
      <c r="E22" s="27" t="str">
        <f t="shared" si="1"/>
        <v>-</v>
      </c>
      <c r="G22" s="24" t="str">
        <f t="shared" si="2"/>
        <v>Underwriting Surplus/(Deficit)</v>
      </c>
      <c r="H22" s="40">
        <f>H20-H21</f>
        <v>0</v>
      </c>
      <c r="I22" s="40">
        <f>I20-I21</f>
        <v>0</v>
      </c>
      <c r="J22" s="27" t="str">
        <f t="shared" si="7"/>
        <v>-</v>
      </c>
      <c r="L22" s="24" t="s">
        <v>4</v>
      </c>
      <c r="M22" s="40">
        <f>M20-M21</f>
        <v>0</v>
      </c>
      <c r="N22" s="40">
        <f>N20-N21</f>
        <v>0</v>
      </c>
      <c r="O22" s="27" t="str">
        <f t="shared" si="3"/>
        <v>-</v>
      </c>
      <c r="Q22" s="24" t="s">
        <v>4</v>
      </c>
      <c r="R22" s="40">
        <f>R20-R21</f>
        <v>0</v>
      </c>
      <c r="S22" s="40">
        <f>S20-S21</f>
        <v>0</v>
      </c>
      <c r="T22" s="27" t="str">
        <f t="shared" si="4"/>
        <v>-</v>
      </c>
      <c r="V22" s="24" t="s">
        <v>4</v>
      </c>
      <c r="W22" s="40">
        <f>W20-W21</f>
        <v>0</v>
      </c>
      <c r="X22" s="40">
        <f>X20-X21</f>
        <v>0</v>
      </c>
      <c r="Y22" s="27" t="str">
        <f t="shared" si="5"/>
        <v>-</v>
      </c>
      <c r="AA22" s="24" t="s">
        <v>4</v>
      </c>
      <c r="AB22" s="40">
        <f>AB20-AB21</f>
        <v>0</v>
      </c>
      <c r="AC22" s="40">
        <f>AC20-AC21</f>
        <v>0</v>
      </c>
      <c r="AD22" s="27" t="str">
        <f t="shared" si="6"/>
        <v>-</v>
      </c>
    </row>
    <row r="23" spans="2:30" s="17" customFormat="1" ht="15" customHeight="1" x14ac:dyDescent="0.35">
      <c r="B23" s="36" t="s">
        <v>5</v>
      </c>
      <c r="C23" s="37" t="e">
        <f t="shared" ref="C23:D24" si="8">C37/12/C$18</f>
        <v>#DIV/0!</v>
      </c>
      <c r="D23" s="38" t="e">
        <f t="shared" si="8"/>
        <v>#DIV/0!</v>
      </c>
      <c r="E23" s="39" t="str">
        <f t="shared" si="1"/>
        <v>-</v>
      </c>
      <c r="G23" s="36" t="str">
        <f t="shared" si="2"/>
        <v>Expenses</v>
      </c>
      <c r="H23" s="5"/>
      <c r="I23" s="5"/>
      <c r="J23" s="39" t="str">
        <f t="shared" si="7"/>
        <v>-</v>
      </c>
      <c r="L23" s="36" t="s">
        <v>5</v>
      </c>
      <c r="M23" s="5"/>
      <c r="N23" s="5"/>
      <c r="O23" s="39" t="str">
        <f t="shared" si="3"/>
        <v>-</v>
      </c>
      <c r="Q23" s="36" t="s">
        <v>5</v>
      </c>
      <c r="R23" s="5"/>
      <c r="S23" s="5"/>
      <c r="T23" s="39" t="str">
        <f t="shared" si="4"/>
        <v>-</v>
      </c>
      <c r="V23" s="36" t="s">
        <v>5</v>
      </c>
      <c r="W23" s="5"/>
      <c r="X23" s="5"/>
      <c r="Y23" s="39" t="str">
        <f t="shared" si="5"/>
        <v>-</v>
      </c>
      <c r="AA23" s="36" t="s">
        <v>5</v>
      </c>
      <c r="AB23" s="5"/>
      <c r="AC23" s="5"/>
      <c r="AD23" s="39" t="str">
        <f t="shared" si="6"/>
        <v>-</v>
      </c>
    </row>
    <row r="24" spans="2:30" s="17" customFormat="1" ht="15" customHeight="1" x14ac:dyDescent="0.35">
      <c r="B24" s="36" t="s">
        <v>6</v>
      </c>
      <c r="C24" s="37" t="e">
        <f t="shared" si="8"/>
        <v>#DIV/0!</v>
      </c>
      <c r="D24" s="38" t="e">
        <f t="shared" si="8"/>
        <v>#DIV/0!</v>
      </c>
      <c r="E24" s="39" t="str">
        <f t="shared" si="1"/>
        <v>-</v>
      </c>
      <c r="G24" s="36" t="str">
        <f t="shared" si="2"/>
        <v>Potential Bad Debts</v>
      </c>
      <c r="H24" s="5"/>
      <c r="I24" s="5"/>
      <c r="J24" s="39" t="str">
        <f t="shared" si="7"/>
        <v>-</v>
      </c>
      <c r="L24" s="36" t="s">
        <v>6</v>
      </c>
      <c r="M24" s="5"/>
      <c r="N24" s="5"/>
      <c r="O24" s="39" t="str">
        <f t="shared" si="3"/>
        <v>-</v>
      </c>
      <c r="Q24" s="36" t="s">
        <v>6</v>
      </c>
      <c r="R24" s="5"/>
      <c r="S24" s="5"/>
      <c r="T24" s="39" t="str">
        <f t="shared" si="4"/>
        <v>-</v>
      </c>
      <c r="V24" s="36" t="s">
        <v>6</v>
      </c>
      <c r="W24" s="5"/>
      <c r="X24" s="5"/>
      <c r="Y24" s="39" t="str">
        <f t="shared" si="5"/>
        <v>-</v>
      </c>
      <c r="AA24" s="36" t="s">
        <v>6</v>
      </c>
      <c r="AB24" s="5"/>
      <c r="AC24" s="5"/>
      <c r="AD24" s="39" t="str">
        <f t="shared" si="6"/>
        <v>-</v>
      </c>
    </row>
    <row r="25" spans="2:30" s="17" customFormat="1" ht="15" customHeight="1" x14ac:dyDescent="0.35">
      <c r="B25" s="24" t="s">
        <v>7</v>
      </c>
      <c r="C25" s="41" t="e">
        <f>SUM(C22:C24)</f>
        <v>#DIV/0!</v>
      </c>
      <c r="D25" s="41" t="e">
        <f>SUM(D22:D24)</f>
        <v>#DIV/0!</v>
      </c>
      <c r="E25" s="27" t="str">
        <f t="shared" si="1"/>
        <v>-</v>
      </c>
      <c r="G25" s="24" t="str">
        <f t="shared" si="2"/>
        <v>Operating Surplus/(Deficit)</v>
      </c>
      <c r="H25" s="41">
        <f>SUM(H22:H24)</f>
        <v>0</v>
      </c>
      <c r="I25" s="41">
        <f>SUM(I22:I24)</f>
        <v>0</v>
      </c>
      <c r="J25" s="27" t="str">
        <f t="shared" si="7"/>
        <v>-</v>
      </c>
      <c r="L25" s="24" t="s">
        <v>7</v>
      </c>
      <c r="M25" s="41">
        <f>SUM(M22:M24)</f>
        <v>0</v>
      </c>
      <c r="N25" s="41">
        <f>SUM(N22:N24)</f>
        <v>0</v>
      </c>
      <c r="O25" s="27" t="str">
        <f t="shared" si="3"/>
        <v>-</v>
      </c>
      <c r="Q25" s="24" t="s">
        <v>7</v>
      </c>
      <c r="R25" s="41">
        <f>SUM(R22:R24)</f>
        <v>0</v>
      </c>
      <c r="S25" s="41">
        <f>SUM(S22:S24)</f>
        <v>0</v>
      </c>
      <c r="T25" s="27" t="str">
        <f t="shared" si="4"/>
        <v>-</v>
      </c>
      <c r="V25" s="24" t="s">
        <v>7</v>
      </c>
      <c r="W25" s="41">
        <f>SUM(W22:W24)</f>
        <v>0</v>
      </c>
      <c r="X25" s="41">
        <f>SUM(X22:X24)</f>
        <v>0</v>
      </c>
      <c r="Y25" s="27" t="str">
        <f t="shared" si="5"/>
        <v>-</v>
      </c>
      <c r="AA25" s="24" t="s">
        <v>7</v>
      </c>
      <c r="AB25" s="41">
        <f>SUM(AB22:AB24)</f>
        <v>0</v>
      </c>
      <c r="AC25" s="41">
        <f>SUM(AC22:AC24)</f>
        <v>0</v>
      </c>
      <c r="AD25" s="27" t="str">
        <f t="shared" si="6"/>
        <v>-</v>
      </c>
    </row>
    <row r="26" spans="2:30" s="17" customFormat="1" ht="15" customHeight="1" x14ac:dyDescent="0.35">
      <c r="B26" s="36" t="s">
        <v>8</v>
      </c>
      <c r="C26" s="37" t="e">
        <f t="shared" ref="C26:D27" si="9">C40/12/C$18</f>
        <v>#DIV/0!</v>
      </c>
      <c r="D26" s="38" t="e">
        <f t="shared" si="9"/>
        <v>#DIV/0!</v>
      </c>
      <c r="E26" s="39" t="str">
        <f t="shared" si="1"/>
        <v>-</v>
      </c>
      <c r="G26" s="36" t="str">
        <f t="shared" si="2"/>
        <v>Investment Income</v>
      </c>
      <c r="H26" s="5"/>
      <c r="I26" s="5"/>
      <c r="J26" s="39" t="str">
        <f t="shared" si="7"/>
        <v>-</v>
      </c>
      <c r="L26" s="36" t="s">
        <v>8</v>
      </c>
      <c r="M26" s="5"/>
      <c r="N26" s="5"/>
      <c r="O26" s="39" t="str">
        <f t="shared" si="3"/>
        <v>-</v>
      </c>
      <c r="Q26" s="36" t="s">
        <v>8</v>
      </c>
      <c r="R26" s="5"/>
      <c r="S26" s="5"/>
      <c r="T26" s="39" t="str">
        <f t="shared" si="4"/>
        <v>-</v>
      </c>
      <c r="V26" s="36" t="s">
        <v>8</v>
      </c>
      <c r="W26" s="5"/>
      <c r="X26" s="5"/>
      <c r="Y26" s="39" t="str">
        <f t="shared" si="5"/>
        <v>-</v>
      </c>
      <c r="AA26" s="36" t="s">
        <v>8</v>
      </c>
      <c r="AB26" s="5"/>
      <c r="AC26" s="5"/>
      <c r="AD26" s="39" t="str">
        <f t="shared" si="6"/>
        <v>-</v>
      </c>
    </row>
    <row r="27" spans="2:30" s="17" customFormat="1" ht="15" customHeight="1" x14ac:dyDescent="0.35">
      <c r="B27" s="36" t="s">
        <v>9</v>
      </c>
      <c r="C27" s="37" t="e">
        <f t="shared" si="9"/>
        <v>#DIV/0!</v>
      </c>
      <c r="D27" s="38" t="e">
        <f t="shared" si="9"/>
        <v>#DIV/0!</v>
      </c>
      <c r="E27" s="39" t="str">
        <f t="shared" si="1"/>
        <v>-</v>
      </c>
      <c r="G27" s="36" t="str">
        <f t="shared" si="2"/>
        <v>Other Income</v>
      </c>
      <c r="H27" s="5"/>
      <c r="I27" s="5"/>
      <c r="J27" s="39" t="str">
        <f t="shared" si="7"/>
        <v>-</v>
      </c>
      <c r="L27" s="36" t="s">
        <v>9</v>
      </c>
      <c r="M27" s="5"/>
      <c r="N27" s="5"/>
      <c r="O27" s="39" t="str">
        <f t="shared" si="3"/>
        <v>-</v>
      </c>
      <c r="Q27" s="36" t="s">
        <v>9</v>
      </c>
      <c r="R27" s="5"/>
      <c r="S27" s="5"/>
      <c r="T27" s="39" t="str">
        <f t="shared" si="4"/>
        <v>-</v>
      </c>
      <c r="V27" s="36" t="s">
        <v>9</v>
      </c>
      <c r="W27" s="5"/>
      <c r="X27" s="5"/>
      <c r="Y27" s="39" t="str">
        <f t="shared" si="5"/>
        <v>-</v>
      </c>
      <c r="AA27" s="36" t="s">
        <v>9</v>
      </c>
      <c r="AB27" s="5"/>
      <c r="AC27" s="5"/>
      <c r="AD27" s="39" t="str">
        <f t="shared" si="6"/>
        <v>-</v>
      </c>
    </row>
    <row r="28" spans="2:30" s="17" customFormat="1" ht="15" customHeight="1" x14ac:dyDescent="0.35">
      <c r="B28" s="24" t="s">
        <v>10</v>
      </c>
      <c r="C28" s="40" t="e">
        <f>SUM(C25:C27)</f>
        <v>#DIV/0!</v>
      </c>
      <c r="D28" s="40" t="e">
        <f>SUM(D25:D27)</f>
        <v>#DIV/0!</v>
      </c>
      <c r="E28" s="27" t="str">
        <f t="shared" si="1"/>
        <v>-</v>
      </c>
      <c r="G28" s="24" t="str">
        <f t="shared" si="2"/>
        <v>Net Surplus/(Deficit)</v>
      </c>
      <c r="H28" s="40">
        <f>SUM(H25:H27)</f>
        <v>0</v>
      </c>
      <c r="I28" s="40">
        <f>SUM(I25:I27)</f>
        <v>0</v>
      </c>
      <c r="J28" s="27" t="str">
        <f t="shared" si="7"/>
        <v>-</v>
      </c>
      <c r="L28" s="24" t="s">
        <v>10</v>
      </c>
      <c r="M28" s="40">
        <f>SUM(M25:M27)</f>
        <v>0</v>
      </c>
      <c r="N28" s="40">
        <f>SUM(N25:N27)</f>
        <v>0</v>
      </c>
      <c r="O28" s="27" t="str">
        <f t="shared" si="3"/>
        <v>-</v>
      </c>
      <c r="Q28" s="24" t="s">
        <v>10</v>
      </c>
      <c r="R28" s="40">
        <f>SUM(R25:R27)</f>
        <v>0</v>
      </c>
      <c r="S28" s="40">
        <f>SUM(S25:S27)</f>
        <v>0</v>
      </c>
      <c r="T28" s="27" t="str">
        <f t="shared" si="4"/>
        <v>-</v>
      </c>
      <c r="V28" s="24" t="s">
        <v>10</v>
      </c>
      <c r="W28" s="40">
        <f>SUM(W25:W27)</f>
        <v>0</v>
      </c>
      <c r="X28" s="40">
        <f>SUM(X25:X27)</f>
        <v>0</v>
      </c>
      <c r="Y28" s="27" t="str">
        <f t="shared" si="5"/>
        <v>-</v>
      </c>
      <c r="AA28" s="24" t="s">
        <v>10</v>
      </c>
      <c r="AB28" s="40">
        <f>SUM(AB25:AB27)</f>
        <v>0</v>
      </c>
      <c r="AC28" s="40">
        <f>SUM(AC25:AC27)</f>
        <v>0</v>
      </c>
      <c r="AD28" s="27" t="str">
        <f t="shared" si="6"/>
        <v>-</v>
      </c>
    </row>
    <row r="29" spans="2:30" s="17" customFormat="1" ht="15" customHeight="1" thickBot="1" x14ac:dyDescent="0.4">
      <c r="B29" s="42"/>
      <c r="C29" s="43"/>
      <c r="D29" s="44"/>
      <c r="E29" s="43"/>
      <c r="G29" s="42"/>
      <c r="H29" s="45"/>
      <c r="I29" s="45"/>
      <c r="J29" s="43"/>
      <c r="L29" s="42"/>
      <c r="M29" s="45"/>
      <c r="N29" s="45"/>
      <c r="O29" s="43"/>
      <c r="Q29" s="42"/>
      <c r="R29" s="45"/>
      <c r="S29" s="45"/>
      <c r="T29" s="43"/>
      <c r="V29" s="42"/>
      <c r="W29" s="45"/>
      <c r="X29" s="45"/>
      <c r="Y29" s="43"/>
      <c r="AA29" s="42"/>
      <c r="AB29" s="45"/>
      <c r="AC29" s="45"/>
      <c r="AD29" s="43"/>
    </row>
    <row r="30" spans="2:30" s="17" customFormat="1" ht="15" customHeight="1" thickBot="1" x14ac:dyDescent="0.4"/>
    <row r="31" spans="2:30" s="17" customFormat="1" ht="15" customHeight="1" thickBot="1" x14ac:dyDescent="0.4">
      <c r="B31" s="7" t="s">
        <v>19</v>
      </c>
      <c r="C31" s="15"/>
      <c r="D31" s="15"/>
      <c r="E31" s="16"/>
      <c r="G31" s="7" t="s">
        <v>14</v>
      </c>
      <c r="H31" s="15"/>
      <c r="I31" s="15"/>
      <c r="J31" s="16"/>
      <c r="L31" s="7" t="s">
        <v>15</v>
      </c>
      <c r="M31" s="15"/>
      <c r="N31" s="15"/>
      <c r="O31" s="16"/>
      <c r="Q31" s="7" t="s">
        <v>16</v>
      </c>
      <c r="R31" s="15"/>
      <c r="S31" s="15"/>
      <c r="T31" s="16"/>
      <c r="V31" s="7" t="s">
        <v>31</v>
      </c>
      <c r="W31" s="15"/>
      <c r="X31" s="15"/>
      <c r="Y31" s="16"/>
      <c r="AA31" s="7" t="s">
        <v>33</v>
      </c>
      <c r="AB31" s="15"/>
      <c r="AC31" s="15"/>
      <c r="AD31" s="16"/>
    </row>
    <row r="32" spans="2:30" s="17" customFormat="1" ht="30" customHeight="1" thickBot="1" x14ac:dyDescent="0.4">
      <c r="B32" s="19" t="s">
        <v>24</v>
      </c>
      <c r="C32" s="20" t="s">
        <v>34</v>
      </c>
      <c r="D32" s="21" t="s">
        <v>35</v>
      </c>
      <c r="E32" s="22" t="s">
        <v>26</v>
      </c>
      <c r="G32" s="19" t="s">
        <v>24</v>
      </c>
      <c r="H32" s="20" t="s">
        <v>34</v>
      </c>
      <c r="I32" s="21" t="s">
        <v>35</v>
      </c>
      <c r="J32" s="22" t="s">
        <v>26</v>
      </c>
      <c r="L32" s="19" t="s">
        <v>24</v>
      </c>
      <c r="M32" s="20" t="s">
        <v>34</v>
      </c>
      <c r="N32" s="21" t="s">
        <v>35</v>
      </c>
      <c r="O32" s="22" t="s">
        <v>26</v>
      </c>
      <c r="Q32" s="19" t="s">
        <v>24</v>
      </c>
      <c r="R32" s="20" t="s">
        <v>34</v>
      </c>
      <c r="S32" s="21" t="s">
        <v>35</v>
      </c>
      <c r="T32" s="22" t="s">
        <v>26</v>
      </c>
      <c r="V32" s="19" t="s">
        <v>24</v>
      </c>
      <c r="W32" s="20" t="s">
        <v>34</v>
      </c>
      <c r="X32" s="21" t="s">
        <v>35</v>
      </c>
      <c r="Y32" s="22" t="s">
        <v>26</v>
      </c>
      <c r="AA32" s="19" t="s">
        <v>24</v>
      </c>
      <c r="AB32" s="20" t="s">
        <v>34</v>
      </c>
      <c r="AC32" s="21" t="s">
        <v>35</v>
      </c>
      <c r="AD32" s="22" t="s">
        <v>26</v>
      </c>
    </row>
    <row r="33" spans="2:30" s="17" customFormat="1" ht="15" customHeight="1" x14ac:dyDescent="0.35">
      <c r="B33" s="24"/>
      <c r="C33" s="46"/>
      <c r="D33" s="47"/>
      <c r="E33" s="48"/>
      <c r="G33" s="24"/>
      <c r="H33" s="49"/>
      <c r="I33" s="49"/>
      <c r="J33" s="48"/>
      <c r="L33" s="24"/>
      <c r="M33" s="50"/>
      <c r="N33" s="46"/>
      <c r="O33" s="48"/>
      <c r="Q33" s="24"/>
      <c r="R33" s="50"/>
      <c r="S33" s="46"/>
      <c r="T33" s="48"/>
      <c r="V33" s="24"/>
      <c r="W33" s="50"/>
      <c r="X33" s="46"/>
      <c r="Y33" s="48"/>
      <c r="AA33" s="24"/>
      <c r="AB33" s="50"/>
      <c r="AC33" s="46"/>
      <c r="AD33" s="48"/>
    </row>
    <row r="34" spans="2:30" s="53" customFormat="1" ht="15" customHeight="1" x14ac:dyDescent="0.35">
      <c r="B34" s="51" t="str">
        <f t="shared" ref="B34:B42" si="10">B20</f>
        <v>Contributions</v>
      </c>
      <c r="C34" s="52">
        <f>H34+M34+R34</f>
        <v>0</v>
      </c>
      <c r="D34" s="52">
        <f>I34+N34+S34</f>
        <v>0</v>
      </c>
      <c r="E34" s="39" t="str">
        <f t="shared" ref="E34:E42" si="11">IFERROR(D34/C34-1,"-")</f>
        <v>-</v>
      </c>
      <c r="G34" s="51" t="str">
        <f t="shared" ref="G34:G42" si="12">G20</f>
        <v>Contributions</v>
      </c>
      <c r="H34" s="52">
        <f>H20*(H$18*3)</f>
        <v>0</v>
      </c>
      <c r="I34" s="52">
        <f>I20*(I$18*3)</f>
        <v>0</v>
      </c>
      <c r="J34" s="39" t="str">
        <f t="shared" ref="J34:J42" si="13">IFERROR(I34/H34-1,"-")</f>
        <v>-</v>
      </c>
      <c r="L34" s="51" t="str">
        <f t="shared" ref="L34:L42" si="14">L20</f>
        <v>Contributions</v>
      </c>
      <c r="M34" s="52">
        <f>M20*(M$18*3)</f>
        <v>0</v>
      </c>
      <c r="N34" s="52">
        <f>N20*(N$18*3)</f>
        <v>0</v>
      </c>
      <c r="O34" s="39" t="str">
        <f t="shared" ref="O34:O42" si="15">IFERROR(N34/M34-1,"-")</f>
        <v>-</v>
      </c>
      <c r="Q34" s="51" t="str">
        <f t="shared" ref="Q34:Q42" si="16">Q20</f>
        <v>Contributions</v>
      </c>
      <c r="R34" s="52">
        <f>R20*(R$18*3)</f>
        <v>0</v>
      </c>
      <c r="S34" s="52">
        <f>S20*(S$18*3)</f>
        <v>0</v>
      </c>
      <c r="T34" s="39" t="str">
        <f t="shared" ref="T34:T42" si="17">IFERROR(S34/R34-1,"-")</f>
        <v>-</v>
      </c>
      <c r="V34" s="51" t="str">
        <f t="shared" ref="V34:V42" si="18">V20</f>
        <v>Contributions</v>
      </c>
      <c r="W34" s="52">
        <f>W20*(W$18*3)</f>
        <v>0</v>
      </c>
      <c r="X34" s="52">
        <f>X20*(X$18*3)</f>
        <v>0</v>
      </c>
      <c r="Y34" s="39" t="str">
        <f t="shared" ref="Y34:Y42" si="19">IFERROR(X34/W34-1,"-")</f>
        <v>-</v>
      </c>
      <c r="AA34" s="51" t="str">
        <f t="shared" ref="AA34:AA42" si="20">AA20</f>
        <v>Contributions</v>
      </c>
      <c r="AB34" s="52">
        <f>AB20*(AB$18*3)</f>
        <v>0</v>
      </c>
      <c r="AC34" s="52">
        <f>AC20*(AC$18*3)</f>
        <v>0</v>
      </c>
      <c r="AD34" s="39" t="str">
        <f t="shared" ref="AD34:AD42" si="21">IFERROR(AC34/AB34-1,"-")</f>
        <v>-</v>
      </c>
    </row>
    <row r="35" spans="2:30" s="53" customFormat="1" ht="15" customHeight="1" x14ac:dyDescent="0.35">
      <c r="B35" s="51" t="str">
        <f t="shared" si="10"/>
        <v>Claims</v>
      </c>
      <c r="C35" s="52">
        <f>H35+M35+R35</f>
        <v>0</v>
      </c>
      <c r="D35" s="52">
        <f>I35+N35+S35</f>
        <v>0</v>
      </c>
      <c r="E35" s="39" t="str">
        <f t="shared" si="11"/>
        <v>-</v>
      </c>
      <c r="G35" s="51" t="str">
        <f t="shared" si="12"/>
        <v>Claims</v>
      </c>
      <c r="H35" s="52">
        <f t="shared" ref="H35:I35" si="22">H21*(H$18*3)</f>
        <v>0</v>
      </c>
      <c r="I35" s="52">
        <f t="shared" si="22"/>
        <v>0</v>
      </c>
      <c r="J35" s="39" t="str">
        <f t="shared" si="13"/>
        <v>-</v>
      </c>
      <c r="L35" s="51" t="str">
        <f t="shared" si="14"/>
        <v>Claims</v>
      </c>
      <c r="M35" s="52">
        <f t="shared" ref="M35:N35" si="23">M21*(M$18*3)</f>
        <v>0</v>
      </c>
      <c r="N35" s="52">
        <f t="shared" si="23"/>
        <v>0</v>
      </c>
      <c r="O35" s="39" t="str">
        <f t="shared" si="15"/>
        <v>-</v>
      </c>
      <c r="Q35" s="51" t="str">
        <f t="shared" si="16"/>
        <v>Claims</v>
      </c>
      <c r="R35" s="52">
        <f t="shared" ref="R35:S35" si="24">R21*(R$18*3)</f>
        <v>0</v>
      </c>
      <c r="S35" s="52">
        <f t="shared" si="24"/>
        <v>0</v>
      </c>
      <c r="T35" s="39" t="str">
        <f t="shared" si="17"/>
        <v>-</v>
      </c>
      <c r="V35" s="51" t="str">
        <f t="shared" si="18"/>
        <v>Claims</v>
      </c>
      <c r="W35" s="52">
        <f t="shared" ref="W35:X35" si="25">W21*(W$18*3)</f>
        <v>0</v>
      </c>
      <c r="X35" s="52">
        <f t="shared" si="25"/>
        <v>0</v>
      </c>
      <c r="Y35" s="39" t="str">
        <f t="shared" si="19"/>
        <v>-</v>
      </c>
      <c r="AA35" s="51" t="str">
        <f t="shared" si="20"/>
        <v>Claims</v>
      </c>
      <c r="AB35" s="52">
        <f t="shared" ref="AB35:AC35" si="26">AB21*(AB$18*3)</f>
        <v>0</v>
      </c>
      <c r="AC35" s="52">
        <f t="shared" si="26"/>
        <v>0</v>
      </c>
      <c r="AD35" s="39" t="str">
        <f t="shared" si="21"/>
        <v>-</v>
      </c>
    </row>
    <row r="36" spans="2:30" s="56" customFormat="1" ht="15" customHeight="1" x14ac:dyDescent="0.35">
      <c r="B36" s="54" t="str">
        <f t="shared" si="10"/>
        <v>Underwriting Surplus/(Deficit)</v>
      </c>
      <c r="C36" s="55">
        <f>C34-C35</f>
        <v>0</v>
      </c>
      <c r="D36" s="55">
        <f>D34-D35</f>
        <v>0</v>
      </c>
      <c r="E36" s="27" t="str">
        <f t="shared" si="11"/>
        <v>-</v>
      </c>
      <c r="G36" s="54" t="str">
        <f t="shared" si="12"/>
        <v>Underwriting Surplus/(Deficit)</v>
      </c>
      <c r="H36" s="55">
        <f>H34-H35</f>
        <v>0</v>
      </c>
      <c r="I36" s="55">
        <f>I34-I35</f>
        <v>0</v>
      </c>
      <c r="J36" s="27" t="str">
        <f t="shared" si="13"/>
        <v>-</v>
      </c>
      <c r="L36" s="54" t="str">
        <f t="shared" si="14"/>
        <v>Underwriting Surplus/(Deficit)</v>
      </c>
      <c r="M36" s="55">
        <f>M34-M35</f>
        <v>0</v>
      </c>
      <c r="N36" s="55">
        <f>N34-N35</f>
        <v>0</v>
      </c>
      <c r="O36" s="27" t="str">
        <f t="shared" si="15"/>
        <v>-</v>
      </c>
      <c r="Q36" s="54" t="str">
        <f t="shared" si="16"/>
        <v>Underwriting Surplus/(Deficit)</v>
      </c>
      <c r="R36" s="55">
        <f>R34-R35</f>
        <v>0</v>
      </c>
      <c r="S36" s="55">
        <f>S34-S35</f>
        <v>0</v>
      </c>
      <c r="T36" s="27" t="str">
        <f t="shared" si="17"/>
        <v>-</v>
      </c>
      <c r="V36" s="54" t="str">
        <f t="shared" si="18"/>
        <v>Underwriting Surplus/(Deficit)</v>
      </c>
      <c r="W36" s="55">
        <f>W34-W35</f>
        <v>0</v>
      </c>
      <c r="X36" s="55">
        <f>X34-X35</f>
        <v>0</v>
      </c>
      <c r="Y36" s="27" t="str">
        <f t="shared" si="19"/>
        <v>-</v>
      </c>
      <c r="AA36" s="54" t="str">
        <f t="shared" si="20"/>
        <v>Underwriting Surplus/(Deficit)</v>
      </c>
      <c r="AB36" s="55">
        <f>AB34-AB35</f>
        <v>0</v>
      </c>
      <c r="AC36" s="55">
        <f>AC34-AC35</f>
        <v>0</v>
      </c>
      <c r="AD36" s="27" t="str">
        <f t="shared" si="21"/>
        <v>-</v>
      </c>
    </row>
    <row r="37" spans="2:30" s="53" customFormat="1" ht="15" customHeight="1" x14ac:dyDescent="0.35">
      <c r="B37" s="51" t="str">
        <f t="shared" si="10"/>
        <v>Expenses</v>
      </c>
      <c r="C37" s="52">
        <f>H37+M37+R37</f>
        <v>0</v>
      </c>
      <c r="D37" s="52">
        <f>I37+N37+S37</f>
        <v>0</v>
      </c>
      <c r="E37" s="39" t="str">
        <f t="shared" si="11"/>
        <v>-</v>
      </c>
      <c r="G37" s="51" t="str">
        <f t="shared" si="12"/>
        <v>Expenses</v>
      </c>
      <c r="H37" s="52">
        <f>H23*(H$18*3)</f>
        <v>0</v>
      </c>
      <c r="I37" s="52">
        <f>I23*(I$18*3)</f>
        <v>0</v>
      </c>
      <c r="J37" s="39" t="str">
        <f t="shared" si="13"/>
        <v>-</v>
      </c>
      <c r="L37" s="51" t="str">
        <f t="shared" si="14"/>
        <v>Expenses</v>
      </c>
      <c r="M37" s="52">
        <f>M23*(M$18*3)</f>
        <v>0</v>
      </c>
      <c r="N37" s="52">
        <f>N23*(N$18*3)</f>
        <v>0</v>
      </c>
      <c r="O37" s="39" t="str">
        <f t="shared" si="15"/>
        <v>-</v>
      </c>
      <c r="Q37" s="51" t="str">
        <f t="shared" si="16"/>
        <v>Expenses</v>
      </c>
      <c r="R37" s="52">
        <f>R23*(R$18*3)</f>
        <v>0</v>
      </c>
      <c r="S37" s="52">
        <f>S23*(S$18*3)</f>
        <v>0</v>
      </c>
      <c r="T37" s="39" t="str">
        <f t="shared" si="17"/>
        <v>-</v>
      </c>
      <c r="V37" s="51" t="str">
        <f t="shared" si="18"/>
        <v>Expenses</v>
      </c>
      <c r="W37" s="52">
        <f>W23*(W$18*3)</f>
        <v>0</v>
      </c>
      <c r="X37" s="52">
        <f>X23*(X$18*3)</f>
        <v>0</v>
      </c>
      <c r="Y37" s="39" t="str">
        <f t="shared" si="19"/>
        <v>-</v>
      </c>
      <c r="AA37" s="51" t="str">
        <f t="shared" si="20"/>
        <v>Expenses</v>
      </c>
      <c r="AB37" s="52">
        <f>AB23*(AB$18*3)</f>
        <v>0</v>
      </c>
      <c r="AC37" s="52">
        <f>AC23*(AC$18*3)</f>
        <v>0</v>
      </c>
      <c r="AD37" s="39" t="str">
        <f t="shared" si="21"/>
        <v>-</v>
      </c>
    </row>
    <row r="38" spans="2:30" s="53" customFormat="1" ht="15" customHeight="1" x14ac:dyDescent="0.35">
      <c r="B38" s="51" t="str">
        <f t="shared" si="10"/>
        <v>Potential Bad Debts</v>
      </c>
      <c r="C38" s="52">
        <f>H38+M38+R38</f>
        <v>0</v>
      </c>
      <c r="D38" s="52">
        <f>I38+N38+S38</f>
        <v>0</v>
      </c>
      <c r="E38" s="39" t="str">
        <f t="shared" si="11"/>
        <v>-</v>
      </c>
      <c r="G38" s="51" t="str">
        <f t="shared" si="12"/>
        <v>Potential Bad Debts</v>
      </c>
      <c r="H38" s="52">
        <f>H24*(H$18*3)</f>
        <v>0</v>
      </c>
      <c r="I38" s="52">
        <f>I24*(I$18*3)</f>
        <v>0</v>
      </c>
      <c r="J38" s="39" t="str">
        <f t="shared" si="13"/>
        <v>-</v>
      </c>
      <c r="L38" s="51" t="str">
        <f t="shared" si="14"/>
        <v>Potential Bad Debts</v>
      </c>
      <c r="M38" s="52">
        <f>M24*(M$18*3)</f>
        <v>0</v>
      </c>
      <c r="N38" s="52">
        <f>N24*(N$18*3)</f>
        <v>0</v>
      </c>
      <c r="O38" s="39" t="str">
        <f t="shared" si="15"/>
        <v>-</v>
      </c>
      <c r="Q38" s="51" t="str">
        <f t="shared" si="16"/>
        <v>Potential Bad Debts</v>
      </c>
      <c r="R38" s="52">
        <f>R24*(R$18*3)</f>
        <v>0</v>
      </c>
      <c r="S38" s="52">
        <f>S24*(S$18*3)</f>
        <v>0</v>
      </c>
      <c r="T38" s="39" t="str">
        <f t="shared" si="17"/>
        <v>-</v>
      </c>
      <c r="V38" s="51" t="str">
        <f t="shared" si="18"/>
        <v>Potential Bad Debts</v>
      </c>
      <c r="W38" s="52">
        <f>W24*(W$18*3)</f>
        <v>0</v>
      </c>
      <c r="X38" s="52">
        <f>X24*(X$18*3)</f>
        <v>0</v>
      </c>
      <c r="Y38" s="39" t="str">
        <f t="shared" si="19"/>
        <v>-</v>
      </c>
      <c r="AA38" s="51" t="str">
        <f t="shared" si="20"/>
        <v>Potential Bad Debts</v>
      </c>
      <c r="AB38" s="52">
        <f>AB24*(AB$18*3)</f>
        <v>0</v>
      </c>
      <c r="AC38" s="52">
        <f>AC24*(AC$18*3)</f>
        <v>0</v>
      </c>
      <c r="AD38" s="39" t="str">
        <f t="shared" si="21"/>
        <v>-</v>
      </c>
    </row>
    <row r="39" spans="2:30" s="56" customFormat="1" ht="15" customHeight="1" x14ac:dyDescent="0.35">
      <c r="B39" s="54" t="str">
        <f t="shared" si="10"/>
        <v>Operating Surplus/(Deficit)</v>
      </c>
      <c r="C39" s="55">
        <f>C36-SUM(C37:C38)</f>
        <v>0</v>
      </c>
      <c r="D39" s="55">
        <f>D36-SUM(D37:D38)</f>
        <v>0</v>
      </c>
      <c r="E39" s="27" t="str">
        <f t="shared" si="11"/>
        <v>-</v>
      </c>
      <c r="G39" s="54" t="str">
        <f t="shared" si="12"/>
        <v>Operating Surplus/(Deficit)</v>
      </c>
      <c r="H39" s="55">
        <f>H36-SUM(H37:H38)</f>
        <v>0</v>
      </c>
      <c r="I39" s="55">
        <f>I36-SUM(I37:I38)</f>
        <v>0</v>
      </c>
      <c r="J39" s="27" t="str">
        <f t="shared" si="13"/>
        <v>-</v>
      </c>
      <c r="L39" s="54" t="str">
        <f t="shared" si="14"/>
        <v>Operating Surplus/(Deficit)</v>
      </c>
      <c r="M39" s="55">
        <f>M36-SUM(M37:M38)</f>
        <v>0</v>
      </c>
      <c r="N39" s="55">
        <f>N36-SUM(N37:N38)</f>
        <v>0</v>
      </c>
      <c r="O39" s="27" t="str">
        <f t="shared" si="15"/>
        <v>-</v>
      </c>
      <c r="Q39" s="54" t="str">
        <f t="shared" si="16"/>
        <v>Operating Surplus/(Deficit)</v>
      </c>
      <c r="R39" s="55">
        <f>R36-SUM(R37:R38)</f>
        <v>0</v>
      </c>
      <c r="S39" s="55">
        <f>S36-SUM(S37:S38)</f>
        <v>0</v>
      </c>
      <c r="T39" s="27" t="str">
        <f t="shared" si="17"/>
        <v>-</v>
      </c>
      <c r="V39" s="54" t="str">
        <f t="shared" si="18"/>
        <v>Operating Surplus/(Deficit)</v>
      </c>
      <c r="W39" s="55">
        <f>W36-SUM(W37:W38)</f>
        <v>0</v>
      </c>
      <c r="X39" s="55">
        <f>X36-SUM(X37:X38)</f>
        <v>0</v>
      </c>
      <c r="Y39" s="27" t="str">
        <f t="shared" si="19"/>
        <v>-</v>
      </c>
      <c r="AA39" s="54" t="str">
        <f t="shared" si="20"/>
        <v>Operating Surplus/(Deficit)</v>
      </c>
      <c r="AB39" s="55">
        <f>AB36-SUM(AB37:AB38)</f>
        <v>0</v>
      </c>
      <c r="AC39" s="55">
        <f>AC36-SUM(AC37:AC38)</f>
        <v>0</v>
      </c>
      <c r="AD39" s="27" t="str">
        <f t="shared" si="21"/>
        <v>-</v>
      </c>
    </row>
    <row r="40" spans="2:30" s="53" customFormat="1" ht="15" customHeight="1" x14ac:dyDescent="0.35">
      <c r="B40" s="51" t="str">
        <f t="shared" si="10"/>
        <v>Investment Income</v>
      </c>
      <c r="C40" s="52">
        <f>H40+M40+R40</f>
        <v>0</v>
      </c>
      <c r="D40" s="52">
        <f>I40+N40+S40</f>
        <v>0</v>
      </c>
      <c r="E40" s="39" t="str">
        <f t="shared" si="11"/>
        <v>-</v>
      </c>
      <c r="G40" s="51" t="str">
        <f t="shared" si="12"/>
        <v>Investment Income</v>
      </c>
      <c r="H40" s="52">
        <f>H26*(H$18*3)</f>
        <v>0</v>
      </c>
      <c r="I40" s="52">
        <f>I26*(I$18*3)</f>
        <v>0</v>
      </c>
      <c r="J40" s="39" t="str">
        <f t="shared" si="13"/>
        <v>-</v>
      </c>
      <c r="L40" s="51" t="str">
        <f t="shared" si="14"/>
        <v>Investment Income</v>
      </c>
      <c r="M40" s="52">
        <f>M26*(M$18*3)</f>
        <v>0</v>
      </c>
      <c r="N40" s="52">
        <f>N26*(N$18*3)</f>
        <v>0</v>
      </c>
      <c r="O40" s="39" t="str">
        <f t="shared" si="15"/>
        <v>-</v>
      </c>
      <c r="Q40" s="51" t="str">
        <f t="shared" si="16"/>
        <v>Investment Income</v>
      </c>
      <c r="R40" s="52">
        <f>R26*(R$18*3)</f>
        <v>0</v>
      </c>
      <c r="S40" s="52">
        <f>S26*(S$18*3)</f>
        <v>0</v>
      </c>
      <c r="T40" s="39" t="str">
        <f t="shared" si="17"/>
        <v>-</v>
      </c>
      <c r="V40" s="51" t="str">
        <f t="shared" si="18"/>
        <v>Investment Income</v>
      </c>
      <c r="W40" s="52">
        <f>W26*(W$18*3)</f>
        <v>0</v>
      </c>
      <c r="X40" s="52">
        <f>X26*(X$18*3)</f>
        <v>0</v>
      </c>
      <c r="Y40" s="39" t="str">
        <f t="shared" si="19"/>
        <v>-</v>
      </c>
      <c r="AA40" s="51" t="str">
        <f t="shared" si="20"/>
        <v>Investment Income</v>
      </c>
      <c r="AB40" s="52">
        <f>AB26*(AB$18*3)</f>
        <v>0</v>
      </c>
      <c r="AC40" s="52">
        <f>AC26*(AC$18*3)</f>
        <v>0</v>
      </c>
      <c r="AD40" s="39" t="str">
        <f t="shared" si="21"/>
        <v>-</v>
      </c>
    </row>
    <row r="41" spans="2:30" s="53" customFormat="1" ht="15" customHeight="1" x14ac:dyDescent="0.35">
      <c r="B41" s="51" t="str">
        <f t="shared" si="10"/>
        <v>Other Income</v>
      </c>
      <c r="C41" s="52">
        <f>H41+M41+R41</f>
        <v>0</v>
      </c>
      <c r="D41" s="52">
        <f>I41+N41+S41</f>
        <v>0</v>
      </c>
      <c r="E41" s="39" t="str">
        <f t="shared" si="11"/>
        <v>-</v>
      </c>
      <c r="G41" s="51" t="str">
        <f t="shared" si="12"/>
        <v>Other Income</v>
      </c>
      <c r="H41" s="52">
        <f>H27*(H$18*3)</f>
        <v>0</v>
      </c>
      <c r="I41" s="52">
        <f>I27*(I$18*3)</f>
        <v>0</v>
      </c>
      <c r="J41" s="39" t="str">
        <f t="shared" si="13"/>
        <v>-</v>
      </c>
      <c r="L41" s="51" t="str">
        <f t="shared" si="14"/>
        <v>Other Income</v>
      </c>
      <c r="M41" s="52">
        <f>M27*(M$18*3)</f>
        <v>0</v>
      </c>
      <c r="N41" s="52">
        <f>N27*(N$18*3)</f>
        <v>0</v>
      </c>
      <c r="O41" s="39" t="str">
        <f t="shared" si="15"/>
        <v>-</v>
      </c>
      <c r="Q41" s="51" t="str">
        <f t="shared" si="16"/>
        <v>Other Income</v>
      </c>
      <c r="R41" s="52">
        <f>R27*(R$18*3)</f>
        <v>0</v>
      </c>
      <c r="S41" s="52">
        <f>S27*(S$18*3)</f>
        <v>0</v>
      </c>
      <c r="T41" s="39" t="str">
        <f t="shared" si="17"/>
        <v>-</v>
      </c>
      <c r="V41" s="51" t="str">
        <f t="shared" si="18"/>
        <v>Other Income</v>
      </c>
      <c r="W41" s="52">
        <f>W27*(W$18*3)</f>
        <v>0</v>
      </c>
      <c r="X41" s="52">
        <f>X27*(X$18*3)</f>
        <v>0</v>
      </c>
      <c r="Y41" s="39" t="str">
        <f t="shared" si="19"/>
        <v>-</v>
      </c>
      <c r="AA41" s="51" t="str">
        <f t="shared" si="20"/>
        <v>Other Income</v>
      </c>
      <c r="AB41" s="52">
        <f>AB27*(AB$18*3)</f>
        <v>0</v>
      </c>
      <c r="AC41" s="52">
        <f>AC27*(AC$18*3)</f>
        <v>0</v>
      </c>
      <c r="AD41" s="39" t="str">
        <f t="shared" si="21"/>
        <v>-</v>
      </c>
    </row>
    <row r="42" spans="2:30" s="56" customFormat="1" ht="15" customHeight="1" x14ac:dyDescent="0.35">
      <c r="B42" s="54" t="str">
        <f t="shared" si="10"/>
        <v>Net Surplus/(Deficit)</v>
      </c>
      <c r="C42" s="55">
        <f>C39+SUM(C40:C41)</f>
        <v>0</v>
      </c>
      <c r="D42" s="55">
        <f>D39+SUM(D40:D41)</f>
        <v>0</v>
      </c>
      <c r="E42" s="27" t="str">
        <f t="shared" si="11"/>
        <v>-</v>
      </c>
      <c r="G42" s="54" t="str">
        <f t="shared" si="12"/>
        <v>Net Surplus/(Deficit)</v>
      </c>
      <c r="H42" s="55">
        <f>H39+SUM(H40:H41)</f>
        <v>0</v>
      </c>
      <c r="I42" s="55">
        <f>I39+SUM(I40:I41)</f>
        <v>0</v>
      </c>
      <c r="J42" s="27" t="str">
        <f t="shared" si="13"/>
        <v>-</v>
      </c>
      <c r="L42" s="54" t="str">
        <f t="shared" si="14"/>
        <v>Net Surplus/(Deficit)</v>
      </c>
      <c r="M42" s="55">
        <f>M39+SUM(M40:M41)</f>
        <v>0</v>
      </c>
      <c r="N42" s="55">
        <f>N39+SUM(N40:N41)</f>
        <v>0</v>
      </c>
      <c r="O42" s="27" t="str">
        <f t="shared" si="15"/>
        <v>-</v>
      </c>
      <c r="Q42" s="54" t="str">
        <f t="shared" si="16"/>
        <v>Net Surplus/(Deficit)</v>
      </c>
      <c r="R42" s="55">
        <f>R39+SUM(R40:R41)</f>
        <v>0</v>
      </c>
      <c r="S42" s="55">
        <f>S39+SUM(S40:S41)</f>
        <v>0</v>
      </c>
      <c r="T42" s="27" t="str">
        <f t="shared" si="17"/>
        <v>-</v>
      </c>
      <c r="V42" s="54" t="str">
        <f t="shared" si="18"/>
        <v>Net Surplus/(Deficit)</v>
      </c>
      <c r="W42" s="55">
        <f>W39+SUM(W40:W41)</f>
        <v>0</v>
      </c>
      <c r="X42" s="55">
        <f>X39+SUM(X40:X41)</f>
        <v>0</v>
      </c>
      <c r="Y42" s="27" t="str">
        <f t="shared" si="19"/>
        <v>-</v>
      </c>
      <c r="AA42" s="54" t="str">
        <f t="shared" si="20"/>
        <v>Net Surplus/(Deficit)</v>
      </c>
      <c r="AB42" s="55">
        <f>AB39+SUM(AB40:AB41)</f>
        <v>0</v>
      </c>
      <c r="AC42" s="55">
        <f>AC39+SUM(AC40:AC41)</f>
        <v>0</v>
      </c>
      <c r="AD42" s="27" t="str">
        <f t="shared" si="21"/>
        <v>-</v>
      </c>
    </row>
    <row r="43" spans="2:30" s="17" customFormat="1" ht="15" customHeight="1" x14ac:dyDescent="0.35">
      <c r="B43" s="36"/>
      <c r="C43" s="57"/>
      <c r="D43" s="57"/>
      <c r="E43" s="27"/>
      <c r="G43" s="36"/>
      <c r="H43" s="46"/>
      <c r="I43" s="46"/>
      <c r="J43" s="27"/>
      <c r="L43" s="36"/>
      <c r="M43" s="46"/>
      <c r="N43" s="46"/>
      <c r="O43" s="27"/>
      <c r="Q43" s="36"/>
      <c r="R43" s="46"/>
      <c r="S43" s="46"/>
      <c r="T43" s="27"/>
      <c r="V43" s="36"/>
      <c r="W43" s="46"/>
      <c r="X43" s="46"/>
      <c r="Y43" s="27"/>
      <c r="AA43" s="36"/>
      <c r="AB43" s="46"/>
      <c r="AC43" s="46"/>
      <c r="AD43" s="27"/>
    </row>
    <row r="44" spans="2:30" s="31" customFormat="1" ht="15" customHeight="1" x14ac:dyDescent="0.35">
      <c r="B44" s="24" t="s">
        <v>21</v>
      </c>
      <c r="C44" s="58" t="e">
        <f>C35/C34</f>
        <v>#DIV/0!</v>
      </c>
      <c r="D44" s="58" t="e">
        <f>D35/D34</f>
        <v>#DIV/0!</v>
      </c>
      <c r="E44" s="27" t="str">
        <f>IFERROR(D44/C44-1,"-")</f>
        <v>-</v>
      </c>
      <c r="G44" s="24" t="s">
        <v>21</v>
      </c>
      <c r="H44" s="58" t="e">
        <f>H35/H34</f>
        <v>#DIV/0!</v>
      </c>
      <c r="I44" s="58" t="e">
        <f>I35/I34</f>
        <v>#DIV/0!</v>
      </c>
      <c r="J44" s="27" t="str">
        <f t="shared" ref="J44:J45" si="27">IFERROR(I44/H44-1,"-")</f>
        <v>-</v>
      </c>
      <c r="L44" s="24" t="s">
        <v>21</v>
      </c>
      <c r="M44" s="58" t="e">
        <f>M35/M34</f>
        <v>#DIV/0!</v>
      </c>
      <c r="N44" s="58" t="e">
        <f>N35/N34</f>
        <v>#DIV/0!</v>
      </c>
      <c r="O44" s="27" t="str">
        <f t="shared" ref="O44:O45" si="28">IFERROR(N44/M44-1,"-")</f>
        <v>-</v>
      </c>
      <c r="Q44" s="24" t="s">
        <v>21</v>
      </c>
      <c r="R44" s="58" t="e">
        <f>R35/R34</f>
        <v>#DIV/0!</v>
      </c>
      <c r="S44" s="58" t="e">
        <f>S35/S34</f>
        <v>#DIV/0!</v>
      </c>
      <c r="T44" s="27" t="str">
        <f t="shared" ref="T44:T45" si="29">IFERROR(S44/R44-1,"-")</f>
        <v>-</v>
      </c>
      <c r="V44" s="24" t="s">
        <v>21</v>
      </c>
      <c r="W44" s="58" t="e">
        <f>W35/W34</f>
        <v>#DIV/0!</v>
      </c>
      <c r="X44" s="58" t="e">
        <f>X35/X34</f>
        <v>#DIV/0!</v>
      </c>
      <c r="Y44" s="27" t="str">
        <f t="shared" ref="Y44:Y45" si="30">IFERROR(X44/W44-1,"-")</f>
        <v>-</v>
      </c>
      <c r="AA44" s="24" t="s">
        <v>21</v>
      </c>
      <c r="AB44" s="58" t="e">
        <f>AB35/AB34</f>
        <v>#DIV/0!</v>
      </c>
      <c r="AC44" s="58" t="e">
        <f>AC35/AC34</f>
        <v>#DIV/0!</v>
      </c>
      <c r="AD44" s="27" t="str">
        <f t="shared" ref="AD44:AD45" si="31">IFERROR(AC44/AB44-1,"-")</f>
        <v>-</v>
      </c>
    </row>
    <row r="45" spans="2:30" s="31" customFormat="1" ht="15" customHeight="1" x14ac:dyDescent="0.35">
      <c r="B45" s="24" t="s">
        <v>20</v>
      </c>
      <c r="C45" s="58" t="e">
        <f>(C37+C38)/C34</f>
        <v>#DIV/0!</v>
      </c>
      <c r="D45" s="58" t="e">
        <f>(D37+D38)/D34</f>
        <v>#DIV/0!</v>
      </c>
      <c r="E45" s="27" t="str">
        <f>IFERROR(D45/C45-1,"-")</f>
        <v>-</v>
      </c>
      <c r="G45" s="24" t="s">
        <v>20</v>
      </c>
      <c r="H45" s="58" t="e">
        <f>(H37+H38)/H34</f>
        <v>#DIV/0!</v>
      </c>
      <c r="I45" s="58" t="e">
        <f>(I37+I38)/I34</f>
        <v>#DIV/0!</v>
      </c>
      <c r="J45" s="27" t="str">
        <f t="shared" si="27"/>
        <v>-</v>
      </c>
      <c r="L45" s="24" t="s">
        <v>20</v>
      </c>
      <c r="M45" s="58" t="e">
        <f>(M37+M38)/M34</f>
        <v>#DIV/0!</v>
      </c>
      <c r="N45" s="58" t="e">
        <f>(N37+N38)/N34</f>
        <v>#DIV/0!</v>
      </c>
      <c r="O45" s="27" t="str">
        <f t="shared" si="28"/>
        <v>-</v>
      </c>
      <c r="Q45" s="24" t="s">
        <v>20</v>
      </c>
      <c r="R45" s="58" t="e">
        <f>(R37+R38)/R34</f>
        <v>#DIV/0!</v>
      </c>
      <c r="S45" s="58" t="e">
        <f>(S37+S38)/S34</f>
        <v>#DIV/0!</v>
      </c>
      <c r="T45" s="27" t="str">
        <f t="shared" si="29"/>
        <v>-</v>
      </c>
      <c r="V45" s="24" t="s">
        <v>20</v>
      </c>
      <c r="W45" s="58" t="e">
        <f>(W37+W38)/W34</f>
        <v>#DIV/0!</v>
      </c>
      <c r="X45" s="58" t="e">
        <f>(X37+X38)/X34</f>
        <v>#DIV/0!</v>
      </c>
      <c r="Y45" s="27" t="str">
        <f t="shared" si="30"/>
        <v>-</v>
      </c>
      <c r="AA45" s="24" t="s">
        <v>20</v>
      </c>
      <c r="AB45" s="58" t="e">
        <f>(AB37+AB38)/AB34</f>
        <v>#DIV/0!</v>
      </c>
      <c r="AC45" s="58" t="e">
        <f>(AC37+AC38)/AC34</f>
        <v>#DIV/0!</v>
      </c>
      <c r="AD45" s="27" t="str">
        <f t="shared" si="31"/>
        <v>-</v>
      </c>
    </row>
    <row r="46" spans="2:30" s="31" customFormat="1" ht="15" customHeight="1" thickBot="1" x14ac:dyDescent="0.4">
      <c r="B46" s="59"/>
      <c r="C46" s="60"/>
      <c r="D46" s="60"/>
      <c r="E46" s="61"/>
      <c r="G46" s="59"/>
      <c r="H46" s="62"/>
      <c r="I46" s="62"/>
      <c r="J46" s="63"/>
      <c r="L46" s="59"/>
      <c r="M46" s="64"/>
      <c r="N46" s="62"/>
      <c r="O46" s="63"/>
      <c r="Q46" s="59"/>
      <c r="R46" s="64"/>
      <c r="S46" s="62"/>
      <c r="T46" s="63"/>
      <c r="V46" s="59"/>
      <c r="W46" s="64"/>
      <c r="X46" s="62"/>
      <c r="Y46" s="63"/>
      <c r="AA46" s="59"/>
      <c r="AB46" s="64"/>
      <c r="AC46" s="62"/>
      <c r="AD46" s="63"/>
    </row>
    <row r="49" spans="11:11" ht="15" customHeight="1" x14ac:dyDescent="0.25">
      <c r="K49" s="65"/>
    </row>
  </sheetData>
  <sheetProtection sheet="1" objects="1" scenarios="1"/>
  <mergeCells count="3">
    <mergeCell ref="B2:F2"/>
    <mergeCell ref="B3:F3"/>
    <mergeCell ref="B5:F9"/>
  </mergeCells>
  <pageMargins left="0.7" right="0.7" top="0.75" bottom="0.75" header="0.3" footer="0.3"/>
  <pageSetup paperSize="9" scale="72" orientation="portrait" r:id="rId1"/>
  <colBreaks count="2" manualBreakCount="2">
    <brk id="6" max="1048575" man="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Annexure_Benefit Review</vt:lpstr>
    </vt:vector>
  </TitlesOfParts>
  <Company>Deloitte Touche Tohmatsu Services,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Duane Botha</dc:creator>
  <cp:lastModifiedBy>Ogona Tshoswane</cp:lastModifiedBy>
  <cp:lastPrinted>2015-12-08T21:05:41Z</cp:lastPrinted>
  <dcterms:created xsi:type="dcterms:W3CDTF">2015-12-07T13:42:34Z</dcterms:created>
  <dcterms:modified xsi:type="dcterms:W3CDTF">2018-02-01T10:31:06Z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6aa7d558-fa5e-4de1-af2a-fff30c69a900</vt:lpwstr>
  </property>
  <property fmtid="{D5CDD505-2E9C-101B-9397-08002B2CF9AE}" pid="3" name="DeloitteCountry">
    <vt:lpwstr>SouthAfrica</vt:lpwstr>
  </property>
  <property fmtid="{D5CDD505-2E9C-101B-9397-08002B2CF9AE}" pid="4" name="DeloitteCompany">
    <vt:lpwstr>DeloitteZA</vt:lpwstr>
  </property>
  <property fmtid="{D5CDD505-2E9C-101B-9397-08002B2CF9AE}" pid="5" name="DeloitteDivision">
    <vt:lpwstr>None</vt:lpwstr>
  </property>
  <property fmtid="{D5CDD505-2E9C-101B-9397-08002B2CF9AE}" pid="6" name="DeloitteBusinessUnit">
    <vt:lpwstr>None</vt:lpwstr>
  </property>
  <property fmtid="{D5CDD505-2E9C-101B-9397-08002B2CF9AE}" pid="7" name="DeloitteServiceLine">
    <vt:lpwstr>None</vt:lpwstr>
  </property>
  <property fmtid="{D5CDD505-2E9C-101B-9397-08002B2CF9AE}" pid="8" name="DeloitteSecurityClassification">
    <vt:lpwstr>Internal</vt:lpwstr>
  </property>
  <property fmtid="{D5CDD505-2E9C-101B-9397-08002B2CF9AE}" pid="9" name="DeloitteSensitivity">
    <vt:lpwstr>FirmPersonalAndConfidential</vt:lpwstr>
  </property>
</Properties>
</file>